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dhouse\Documents\Research_Project\NETL_projects\ECA_Clearfield\Crosswell\JobPaperwork\COP324\"/>
    </mc:Choice>
  </mc:AlternateContent>
  <xr:revisionPtr revIDLastSave="0" documentId="8_{78B7DE66-0841-4125-A03C-0477F5E0C410}" xr6:coauthVersionLast="33" xr6:coauthVersionMax="33" xr10:uidLastSave="{00000000-0000-0000-0000-000000000000}"/>
  <bookViews>
    <workbookView xWindow="32770" yWindow="120" windowWidth="12150" windowHeight="9560" tabRatio="899" activeTab="6"/>
  </bookViews>
  <sheets>
    <sheet name="Fan1g&amp;1i" sheetId="6" r:id="rId1"/>
    <sheet name="Fan2a&amp;2f&amp;2h" sheetId="8" r:id="rId2"/>
    <sheet name="Fan3a&amp;3b&amp;3c&amp;3d" sheetId="9" r:id="rId3"/>
    <sheet name="Fan4a&amp;4b&amp;4cbu" sheetId="2" r:id="rId4"/>
    <sheet name="Fan5&amp;5a" sheetId="11" r:id="rId5"/>
    <sheet name="Fan6a&amp;6c&amp;6e" sheetId="12" r:id="rId6"/>
    <sheet name="Summary" sheetId="13" r:id="rId7"/>
    <sheet name="PrePostCalc" sheetId="14" r:id="rId8"/>
  </sheets>
  <calcPr calcId="179017"/>
</workbook>
</file>

<file path=xl/calcChain.xml><?xml version="1.0" encoding="utf-8"?>
<calcChain xmlns="http://schemas.openxmlformats.org/spreadsheetml/2006/main">
  <c r="M8" i="14" l="1"/>
  <c r="M12" i="14" s="1"/>
  <c r="N11" i="14"/>
  <c r="N10" i="14"/>
  <c r="M11" i="14"/>
  <c r="M10" i="14"/>
  <c r="N8" i="14"/>
  <c r="N9" i="14"/>
  <c r="M9" i="14"/>
  <c r="N7" i="14"/>
  <c r="N6" i="14"/>
  <c r="M7" i="14"/>
  <c r="M6" i="14"/>
  <c r="I15" i="12"/>
  <c r="I16" i="12"/>
  <c r="I17" i="12"/>
  <c r="I18" i="12"/>
  <c r="I19" i="12" s="1"/>
  <c r="I20" i="12" s="1"/>
  <c r="I21" i="12" s="1"/>
  <c r="I22" i="12" s="1"/>
  <c r="I23" i="12" s="1"/>
  <c r="I24" i="12" s="1"/>
  <c r="I25" i="12" s="1"/>
  <c r="I26" i="12" s="1"/>
  <c r="I27" i="12" s="1"/>
  <c r="I28" i="12" s="1"/>
  <c r="I29" i="12" s="1"/>
  <c r="I30" i="12" s="1"/>
  <c r="I31" i="12" s="1"/>
  <c r="I32" i="12" s="1"/>
  <c r="I33" i="12" s="1"/>
  <c r="I34" i="12" s="1"/>
  <c r="I35" i="12" s="1"/>
  <c r="I36" i="12" s="1"/>
  <c r="I37" i="12" s="1"/>
  <c r="I38" i="12" s="1"/>
  <c r="I39" i="12" s="1"/>
  <c r="I40" i="12" s="1"/>
  <c r="I41" i="12" s="1"/>
  <c r="I42" i="12" s="1"/>
  <c r="I43" i="12" s="1"/>
  <c r="I44" i="12" s="1"/>
  <c r="I45" i="12" s="1"/>
  <c r="I46" i="12" s="1"/>
  <c r="I47" i="12" s="1"/>
  <c r="I48" i="12" s="1"/>
  <c r="I49" i="12" s="1"/>
  <c r="P2" i="12" s="1"/>
  <c r="P3" i="12" s="1"/>
  <c r="P4" i="12" s="1"/>
  <c r="P5" i="12" s="1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H17" i="12"/>
  <c r="H18" i="12"/>
  <c r="H19" i="12"/>
  <c r="H20" i="12" s="1"/>
  <c r="H21" i="12" s="1"/>
  <c r="H22" i="12" s="1"/>
  <c r="H23" i="12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H44" i="12" s="1"/>
  <c r="H45" i="12"/>
  <c r="H46" i="12" s="1"/>
  <c r="H47" i="12" s="1"/>
  <c r="H48" i="12" s="1"/>
  <c r="H49" i="12" s="1"/>
  <c r="O2" i="12" s="1"/>
  <c r="O3" i="12" s="1"/>
  <c r="O4" i="12" s="1"/>
  <c r="O5" i="12" s="1"/>
  <c r="O6" i="12" s="1"/>
  <c r="O7" i="12" s="1"/>
  <c r="O8" i="12" s="1"/>
  <c r="O9" i="12" s="1"/>
  <c r="O10" i="12" s="1"/>
  <c r="O11" i="12" s="1"/>
  <c r="O12" i="12" s="1"/>
  <c r="O13" i="12" s="1"/>
  <c r="O14" i="12" s="1"/>
  <c r="O15" i="12" s="1"/>
  <c r="H5" i="12"/>
  <c r="H6" i="12"/>
  <c r="H7" i="12"/>
  <c r="H8" i="12" s="1"/>
  <c r="H9" i="12" s="1"/>
  <c r="H10" i="12" s="1"/>
  <c r="H11" i="12"/>
  <c r="H12" i="12"/>
  <c r="H13" i="12" s="1"/>
  <c r="H14" i="12" s="1"/>
  <c r="A17" i="12"/>
  <c r="A18" i="12"/>
  <c r="A19" i="12" s="1"/>
  <c r="A20" i="12"/>
  <c r="A21" i="12" s="1"/>
  <c r="A22" i="12" s="1"/>
  <c r="A23" i="12" s="1"/>
  <c r="A24" i="12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B3" i="12"/>
  <c r="B4" i="12"/>
  <c r="B5" i="12"/>
  <c r="B6" i="12" s="1"/>
  <c r="B7" i="12" s="1"/>
  <c r="B8" i="12" s="1"/>
  <c r="B9" i="12" s="1"/>
  <c r="B10" i="12" s="1"/>
  <c r="B11" i="12" s="1"/>
  <c r="B12" i="12"/>
  <c r="B13" i="12" s="1"/>
  <c r="B15" i="12"/>
  <c r="B16" i="12"/>
  <c r="B17" i="12"/>
  <c r="B18" i="12" s="1"/>
  <c r="B19" i="12" s="1"/>
  <c r="B20" i="12" s="1"/>
  <c r="B21" i="12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/>
  <c r="B43" i="12" s="1"/>
  <c r="B44" i="12" s="1"/>
  <c r="B45" i="12" s="1"/>
  <c r="B46" i="12" s="1"/>
  <c r="B47" i="12" s="1"/>
  <c r="I3" i="12"/>
  <c r="I4" i="12"/>
  <c r="I5" i="12" s="1"/>
  <c r="I6" i="12" s="1"/>
  <c r="I7" i="12" s="1"/>
  <c r="I8" i="12"/>
  <c r="I9" i="12" s="1"/>
  <c r="I10" i="12" s="1"/>
  <c r="I11" i="12" s="1"/>
  <c r="I12" i="12" s="1"/>
  <c r="I13" i="12" s="1"/>
  <c r="A3" i="12"/>
  <c r="A4" i="12"/>
  <c r="A5" i="12"/>
  <c r="A6" i="12"/>
  <c r="A7" i="12" s="1"/>
  <c r="A8" i="12"/>
  <c r="A9" i="12" s="1"/>
  <c r="A10" i="12" s="1"/>
  <c r="A11" i="12" s="1"/>
  <c r="A12" i="12"/>
  <c r="A13" i="12"/>
  <c r="L44" i="11"/>
  <c r="L45" i="11" s="1"/>
  <c r="L46" i="11"/>
  <c r="L47" i="11"/>
  <c r="L48" i="11"/>
  <c r="L49" i="11" s="1"/>
  <c r="M49" i="11" s="1"/>
  <c r="N49" i="11" s="1"/>
  <c r="O49" i="11" s="1"/>
  <c r="B3" i="11"/>
  <c r="B4" i="11"/>
  <c r="B5" i="11"/>
  <c r="B6" i="11"/>
  <c r="B7" i="11" s="1"/>
  <c r="B8" i="11"/>
  <c r="B9" i="11" s="1"/>
  <c r="B10" i="11" s="1"/>
  <c r="B11" i="11" s="1"/>
  <c r="B12" i="11"/>
  <c r="B13" i="11"/>
  <c r="B14" i="11" s="1"/>
  <c r="B15" i="11" s="1"/>
  <c r="B16" i="11" s="1"/>
  <c r="B17" i="11" s="1"/>
  <c r="B18" i="11" s="1"/>
  <c r="B19" i="11" s="1"/>
  <c r="B20" i="11" s="1"/>
  <c r="B21" i="11" s="1"/>
  <c r="B22" i="1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I2" i="11" s="1"/>
  <c r="I3" i="11" s="1"/>
  <c r="I4" i="11" s="1"/>
  <c r="I5" i="11" s="1"/>
  <c r="I6" i="11" s="1"/>
  <c r="I7" i="11" s="1"/>
  <c r="I8" i="11" s="1"/>
  <c r="I9" i="11" s="1"/>
  <c r="I10" i="11" s="1"/>
  <c r="I11" i="11" s="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27" i="11" s="1"/>
  <c r="I28" i="11" s="1"/>
  <c r="I29" i="11" s="1"/>
  <c r="I30" i="11" s="1"/>
  <c r="I31" i="11" s="1"/>
  <c r="I32" i="11" s="1"/>
  <c r="I33" i="11" s="1"/>
  <c r="I34" i="11" s="1"/>
  <c r="I35" i="11" s="1"/>
  <c r="I36" i="11" s="1"/>
  <c r="I37" i="11" s="1"/>
  <c r="I38" i="11" s="1"/>
  <c r="I39" i="11" s="1"/>
  <c r="I40" i="11" s="1"/>
  <c r="I41" i="11" s="1"/>
  <c r="I42" i="11" s="1"/>
  <c r="I43" i="11" s="1"/>
  <c r="I44" i="11" s="1"/>
  <c r="I45" i="11" s="1"/>
  <c r="I46" i="11" s="1"/>
  <c r="I47" i="11" s="1"/>
  <c r="I48" i="11" s="1"/>
  <c r="I49" i="11" s="1"/>
  <c r="P2" i="11" s="1"/>
  <c r="P3" i="11" s="1"/>
  <c r="P4" i="11" s="1"/>
  <c r="P5" i="11" s="1"/>
  <c r="P6" i="11" s="1"/>
  <c r="P7" i="11" s="1"/>
  <c r="A3" i="11"/>
  <c r="A4" i="11" s="1"/>
  <c r="A5" i="11"/>
  <c r="A6" i="11" s="1"/>
  <c r="A7" i="11" s="1"/>
  <c r="A8" i="11" s="1"/>
  <c r="A9" i="11"/>
  <c r="A10" i="11"/>
  <c r="A11" i="11" s="1"/>
  <c r="A12" i="11" s="1"/>
  <c r="A13" i="11" s="1"/>
  <c r="A14" i="11" s="1"/>
  <c r="A15" i="11" s="1"/>
  <c r="A16" i="11" s="1"/>
  <c r="A17" i="11" s="1"/>
  <c r="A18" i="11" s="1"/>
  <c r="A19" i="1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H2" i="11" s="1"/>
  <c r="H3" i="11" s="1"/>
  <c r="H4" i="11" s="1"/>
  <c r="H5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30" i="11"/>
  <c r="H31" i="11"/>
  <c r="H32" i="11"/>
  <c r="H33" i="11" s="1"/>
  <c r="H34" i="11" s="1"/>
  <c r="H35" i="11"/>
  <c r="H36" i="11" s="1"/>
  <c r="H37" i="11" s="1"/>
  <c r="H38" i="11" s="1"/>
  <c r="H39" i="11" s="1"/>
  <c r="H40" i="11"/>
  <c r="H41" i="11" s="1"/>
  <c r="H42" i="11" s="1"/>
  <c r="H43" i="11" s="1"/>
  <c r="H44" i="11" s="1"/>
  <c r="H45" i="11" s="1"/>
  <c r="H46" i="11" s="1"/>
  <c r="H47" i="11" s="1"/>
  <c r="H48" i="11" s="1"/>
  <c r="H49" i="11" s="1"/>
  <c r="O2" i="11" s="1"/>
  <c r="O3" i="11" s="1"/>
  <c r="O4" i="11" s="1"/>
  <c r="O5" i="11" s="1"/>
  <c r="O6" i="11" s="1"/>
  <c r="O7" i="11" s="1"/>
  <c r="U5" i="2"/>
  <c r="T4" i="2"/>
  <c r="T5" i="2"/>
  <c r="T6" i="2"/>
  <c r="T7" i="2"/>
  <c r="T3" i="2"/>
  <c r="T2" i="2"/>
  <c r="N43" i="2"/>
  <c r="F43" i="2"/>
  <c r="F42" i="2"/>
  <c r="N27" i="2"/>
  <c r="A3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H2" i="2" s="1"/>
  <c r="H3" i="2" s="1"/>
  <c r="H4" i="2" s="1"/>
  <c r="H5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N11" i="2"/>
  <c r="M10" i="2"/>
  <c r="M11" i="2"/>
  <c r="M12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6" i="2"/>
  <c r="M47" i="2"/>
  <c r="M48" i="2"/>
  <c r="M49" i="2"/>
  <c r="M9" i="2"/>
  <c r="G8" i="2"/>
  <c r="G26" i="2"/>
  <c r="G43" i="2"/>
  <c r="N3" i="2"/>
  <c r="N5" i="2" s="1"/>
  <c r="F46" i="2"/>
  <c r="F45" i="2"/>
  <c r="F47" i="2"/>
  <c r="M2" i="2"/>
  <c r="M3" i="2"/>
  <c r="M4" i="2"/>
  <c r="M5" i="2"/>
  <c r="F32" i="2"/>
  <c r="F33" i="2"/>
  <c r="F34" i="2"/>
  <c r="F35" i="2"/>
  <c r="F36" i="2"/>
  <c r="F37" i="2"/>
  <c r="F38" i="2"/>
  <c r="F39" i="2"/>
  <c r="F40" i="2"/>
  <c r="F41" i="2"/>
  <c r="F31" i="2"/>
  <c r="F30" i="2"/>
  <c r="F29" i="2"/>
  <c r="F28" i="2"/>
  <c r="B3" i="2"/>
  <c r="B4" i="2"/>
  <c r="B5" i="2"/>
  <c r="B6" i="2"/>
  <c r="B7" i="2" s="1"/>
  <c r="B8" i="2" s="1"/>
  <c r="B9" i="2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/>
  <c r="B33" i="2" s="1"/>
  <c r="B34" i="2" s="1"/>
  <c r="B35" i="2" s="1"/>
  <c r="B36" i="2" s="1"/>
  <c r="B37" i="2" s="1"/>
  <c r="B38" i="2" s="1"/>
  <c r="B39" i="2" s="1"/>
  <c r="B40" i="2" s="1"/>
  <c r="B41" i="2" s="1"/>
  <c r="B42" i="2"/>
  <c r="B43" i="2" s="1"/>
  <c r="B44" i="2" s="1"/>
  <c r="B45" i="2" s="1"/>
  <c r="B46" i="2" s="1"/>
  <c r="B47" i="2" s="1"/>
  <c r="I2" i="2" s="1"/>
  <c r="I3" i="2" s="1"/>
  <c r="I4" i="2" s="1"/>
  <c r="I5" i="2" s="1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P2" i="2" s="1"/>
  <c r="P3" i="2" s="1"/>
  <c r="P4" i="2" s="1"/>
  <c r="P5" i="2" s="1"/>
  <c r="P6" i="2" s="1"/>
  <c r="P7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H30" i="2"/>
  <c r="H31" i="2"/>
  <c r="H32" i="2"/>
  <c r="H33" i="2" s="1"/>
  <c r="H34" i="2" s="1"/>
  <c r="H35" i="2"/>
  <c r="H36" i="2" s="1"/>
  <c r="H37" i="2" s="1"/>
  <c r="H38" i="2" s="1"/>
  <c r="H39" i="2" s="1"/>
  <c r="H40" i="2" s="1"/>
  <c r="H41" i="2" s="1"/>
  <c r="H42" i="2" s="1"/>
  <c r="H43" i="2"/>
  <c r="H44" i="2" s="1"/>
  <c r="H45" i="2" s="1"/>
  <c r="H46" i="2" s="1"/>
  <c r="H47" i="2" s="1"/>
  <c r="H48" i="2" s="1"/>
  <c r="H49" i="2" s="1"/>
  <c r="O2" i="2" s="1"/>
  <c r="O3" i="2" s="1"/>
  <c r="O4" i="2" s="1"/>
  <c r="O5" i="2" s="1"/>
  <c r="O6" i="2" s="1"/>
  <c r="O7" i="2" s="1"/>
  <c r="I24" i="9"/>
  <c r="I25" i="9" s="1"/>
  <c r="I26" i="9" s="1"/>
  <c r="B3" i="9"/>
  <c r="B4" i="9"/>
  <c r="B5" i="9"/>
  <c r="B6" i="9"/>
  <c r="B7" i="9" s="1"/>
  <c r="B8" i="9" s="1"/>
  <c r="B9" i="9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I2" i="9" s="1"/>
  <c r="I3" i="9" s="1"/>
  <c r="I4" i="9" s="1"/>
  <c r="I5" i="9" s="1"/>
  <c r="I6" i="9" s="1"/>
  <c r="I7" i="9" s="1"/>
  <c r="I8" i="9" s="1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A3" i="9"/>
  <c r="A4" i="9"/>
  <c r="A5" i="9"/>
  <c r="A6" i="9" s="1"/>
  <c r="A7" i="9" s="1"/>
  <c r="A8" i="9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H2" i="9" s="1"/>
  <c r="H3" i="9" s="1"/>
  <c r="H4" i="9" s="1"/>
  <c r="H5" i="9" s="1"/>
  <c r="H6" i="9" s="1"/>
  <c r="H7" i="9" s="1"/>
  <c r="H8" i="9" s="1"/>
  <c r="H9" i="9" s="1"/>
  <c r="H10" i="9" s="1"/>
  <c r="H11" i="9" s="1"/>
  <c r="H12" i="9" s="1"/>
  <c r="H13" i="9" s="1"/>
  <c r="H14" i="9" s="1"/>
  <c r="H15" i="9" s="1"/>
  <c r="H16" i="9" s="1"/>
  <c r="H17" i="9" s="1"/>
  <c r="H18" i="9" s="1"/>
  <c r="H19" i="9" s="1"/>
  <c r="H20" i="9" s="1"/>
  <c r="H21" i="9" s="1"/>
  <c r="H22" i="9" s="1"/>
  <c r="H23" i="9" s="1"/>
  <c r="I27" i="9"/>
  <c r="I28" i="9"/>
  <c r="I29" i="9" s="1"/>
  <c r="I30" i="9" s="1"/>
  <c r="I31" i="9" s="1"/>
  <c r="I32" i="9" s="1"/>
  <c r="I33" i="9" s="1"/>
  <c r="I34" i="9" s="1"/>
  <c r="I35" i="9" s="1"/>
  <c r="I36" i="9"/>
  <c r="I37" i="9" s="1"/>
  <c r="I38" i="9" s="1"/>
  <c r="I39" i="9" s="1"/>
  <c r="I40" i="9" s="1"/>
  <c r="I41" i="9" s="1"/>
  <c r="I42" i="9" s="1"/>
  <c r="I43" i="9" s="1"/>
  <c r="I44" i="9"/>
  <c r="I45" i="9" s="1"/>
  <c r="I46" i="9" s="1"/>
  <c r="I47" i="9" s="1"/>
  <c r="I48" i="9" s="1"/>
  <c r="I49" i="9" s="1"/>
  <c r="O2" i="9" s="1"/>
  <c r="O3" i="9" s="1"/>
  <c r="O4" i="9"/>
  <c r="O5" i="9" s="1"/>
  <c r="O6" i="9" s="1"/>
  <c r="O7" i="9" s="1"/>
  <c r="H30" i="9"/>
  <c r="H31" i="9" s="1"/>
  <c r="H32" i="9" s="1"/>
  <c r="H33" i="9"/>
  <c r="H34" i="9"/>
  <c r="H35" i="9" s="1"/>
  <c r="H36" i="9" s="1"/>
  <c r="H37" i="9" s="1"/>
  <c r="H38" i="9" s="1"/>
  <c r="H39" i="9" s="1"/>
  <c r="H40" i="9" s="1"/>
  <c r="H41" i="9" s="1"/>
  <c r="H42" i="9"/>
  <c r="H43" i="9" s="1"/>
  <c r="H44" i="9" s="1"/>
  <c r="H45" i="9" s="1"/>
  <c r="H46" i="9" s="1"/>
  <c r="H47" i="9" s="1"/>
  <c r="H48" i="9" s="1"/>
  <c r="H49" i="9" s="1"/>
  <c r="N2" i="9" s="1"/>
  <c r="N3" i="9" s="1"/>
  <c r="N4" i="9" s="1"/>
  <c r="N5" i="9" s="1"/>
  <c r="N6" i="9" s="1"/>
  <c r="N7" i="9" s="1"/>
  <c r="H29" i="8"/>
  <c r="H30" i="8"/>
  <c r="H31" i="8" s="1"/>
  <c r="H32" i="8" s="1"/>
  <c r="H33" i="8" s="1"/>
  <c r="H34" i="8" s="1"/>
  <c r="H35" i="8" s="1"/>
  <c r="H36" i="8" s="1"/>
  <c r="H37" i="8" s="1"/>
  <c r="H38" i="8"/>
  <c r="H39" i="8" s="1"/>
  <c r="H40" i="8" s="1"/>
  <c r="H41" i="8" s="1"/>
  <c r="H42" i="8" s="1"/>
  <c r="H43" i="8" s="1"/>
  <c r="H44" i="8" s="1"/>
  <c r="H45" i="8" s="1"/>
  <c r="H46" i="8" s="1"/>
  <c r="H47" i="8" s="1"/>
  <c r="H48" i="8" s="1"/>
  <c r="H49" i="8" s="1"/>
  <c r="N2" i="8" s="1"/>
  <c r="N3" i="8" s="1"/>
  <c r="N4" i="8" s="1"/>
  <c r="N5" i="8" s="1"/>
  <c r="N6" i="8" s="1"/>
  <c r="N7" i="8" s="1"/>
  <c r="N8" i="8" s="1"/>
  <c r="N9" i="8" s="1"/>
  <c r="N10" i="8" s="1"/>
  <c r="N11" i="8" s="1"/>
  <c r="N12" i="8" s="1"/>
  <c r="N13" i="8" s="1"/>
  <c r="N14" i="8" s="1"/>
  <c r="N15" i="8" s="1"/>
  <c r="N16" i="8" s="1"/>
  <c r="N17" i="8" s="1"/>
  <c r="I27" i="8"/>
  <c r="I28" i="8"/>
  <c r="I29" i="8" s="1"/>
  <c r="I30" i="8" s="1"/>
  <c r="I31" i="8"/>
  <c r="I32" i="8" s="1"/>
  <c r="I33" i="8" s="1"/>
  <c r="I34" i="8" s="1"/>
  <c r="I35" i="8" s="1"/>
  <c r="I36" i="8" s="1"/>
  <c r="I37" i="8" s="1"/>
  <c r="I38" i="8" s="1"/>
  <c r="I39" i="8"/>
  <c r="I40" i="8" s="1"/>
  <c r="I41" i="8" s="1"/>
  <c r="I42" i="8" s="1"/>
  <c r="I43" i="8" s="1"/>
  <c r="I44" i="8" s="1"/>
  <c r="I45" i="8" s="1"/>
  <c r="I46" i="8" s="1"/>
  <c r="I47" i="8"/>
  <c r="I48" i="8" s="1"/>
  <c r="I49" i="8" s="1"/>
  <c r="O2" i="8" s="1"/>
  <c r="O3" i="8" s="1"/>
  <c r="O4" i="8" s="1"/>
  <c r="O5" i="8" s="1"/>
  <c r="O6" i="8" s="1"/>
  <c r="O7" i="8" s="1"/>
  <c r="O8" i="8" s="1"/>
  <c r="O9" i="8" s="1"/>
  <c r="O10" i="8" s="1"/>
  <c r="O11" i="8" s="1"/>
  <c r="O12" i="8" s="1"/>
  <c r="O13" i="8" s="1"/>
  <c r="O14" i="8" s="1"/>
  <c r="O15" i="8" s="1"/>
  <c r="O16" i="8" s="1"/>
  <c r="O17" i="8" s="1"/>
  <c r="B41" i="8"/>
  <c r="B42" i="8"/>
  <c r="B43" i="8"/>
  <c r="B44" i="8" s="1"/>
  <c r="B45" i="8" s="1"/>
  <c r="B46" i="8" s="1"/>
  <c r="B47" i="8" s="1"/>
  <c r="B48" i="8" s="1"/>
  <c r="B49" i="8" s="1"/>
  <c r="I2" i="8" s="1"/>
  <c r="I3" i="8"/>
  <c r="I4" i="8" s="1"/>
  <c r="I5" i="8" s="1"/>
  <c r="I6" i="8" s="1"/>
  <c r="I7" i="8" s="1"/>
  <c r="I8" i="8" s="1"/>
  <c r="I9" i="8" s="1"/>
  <c r="I10" i="8" s="1"/>
  <c r="I11" i="8"/>
  <c r="I12" i="8" s="1"/>
  <c r="I13" i="8" s="1"/>
  <c r="I14" i="8" s="1"/>
  <c r="I15" i="8" s="1"/>
  <c r="I16" i="8" s="1"/>
  <c r="I17" i="8" s="1"/>
  <c r="I18" i="8" s="1"/>
  <c r="I19" i="8"/>
  <c r="I20" i="8" s="1"/>
  <c r="I21" i="8" s="1"/>
  <c r="I22" i="8" s="1"/>
  <c r="I23" i="8" s="1"/>
  <c r="I24" i="8" s="1"/>
  <c r="A3" i="8"/>
  <c r="A4" i="8"/>
  <c r="A5" i="8" s="1"/>
  <c r="A6" i="8" s="1"/>
  <c r="A7" i="8" s="1"/>
  <c r="A8" i="8" s="1"/>
  <c r="A9" i="8" s="1"/>
  <c r="A10" i="8" s="1"/>
  <c r="A11" i="8" s="1"/>
  <c r="A12" i="8"/>
  <c r="A13" i="8" s="1"/>
  <c r="A14" i="8" s="1"/>
  <c r="A15" i="8" s="1"/>
  <c r="A16" i="8" s="1"/>
  <c r="A17" i="8" s="1"/>
  <c r="A18" i="8" s="1"/>
  <c r="A19" i="8" s="1"/>
  <c r="A20" i="8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B3" i="8"/>
  <c r="B4" i="8" s="1"/>
  <c r="B5" i="8" s="1"/>
  <c r="B6" i="8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H24" i="6"/>
  <c r="H25" i="6"/>
  <c r="H26" i="6"/>
  <c r="H27" i="6" s="1"/>
  <c r="H28" i="6" s="1"/>
  <c r="H29" i="6" s="1"/>
  <c r="H30" i="6" s="1"/>
  <c r="H31" i="6" s="1"/>
  <c r="H32" i="6" s="1"/>
  <c r="H33" i="6" s="1"/>
  <c r="H34" i="6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N2" i="6" s="1"/>
  <c r="N3" i="6" s="1"/>
  <c r="N4" i="6" s="1"/>
  <c r="N5" i="6" s="1"/>
  <c r="G25" i="6"/>
  <c r="G26" i="6" s="1"/>
  <c r="G27" i="6" s="1"/>
  <c r="G28" i="6" s="1"/>
  <c r="G29" i="6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G46" i="6" s="1"/>
  <c r="G47" i="6" s="1"/>
  <c r="G48" i="6" s="1"/>
  <c r="G49" i="6" s="1"/>
  <c r="M2" i="6" s="1"/>
  <c r="M3" i="6" s="1"/>
  <c r="M4" i="6" s="1"/>
  <c r="M5" i="6" s="1"/>
  <c r="A3" i="6"/>
  <c r="A4" i="6"/>
  <c r="A5" i="6"/>
  <c r="A6" i="6"/>
  <c r="A7" i="6" s="1"/>
  <c r="A8" i="6" s="1"/>
  <c r="A9" i="6" s="1"/>
  <c r="A10" i="6"/>
  <c r="A11" i="6" s="1"/>
  <c r="A12" i="6" s="1"/>
  <c r="A13" i="6" s="1"/>
  <c r="A14" i="6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G2" i="6" s="1"/>
  <c r="G3" i="6" s="1"/>
  <c r="G4" i="6" s="1"/>
  <c r="G5" i="6" s="1"/>
  <c r="G6" i="6" s="1"/>
  <c r="G7" i="6" s="1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2" i="6" s="1"/>
  <c r="B3" i="6"/>
  <c r="B4" i="6"/>
  <c r="B5" i="6"/>
  <c r="B6" i="6"/>
  <c r="B7" i="6" s="1"/>
  <c r="B8" i="6" s="1"/>
  <c r="B9" i="6" s="1"/>
  <c r="B10" i="6"/>
  <c r="B11" i="6" s="1"/>
  <c r="B12" i="6" s="1"/>
  <c r="B13" i="6" s="1"/>
  <c r="B14" i="6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H2" i="6" s="1"/>
  <c r="H3" i="6" s="1"/>
  <c r="H4" i="6" s="1"/>
  <c r="H5" i="6" s="1"/>
  <c r="H6" i="6" s="1"/>
  <c r="H7" i="6" s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A41" i="8" l="1"/>
  <c r="A42" i="8"/>
  <c r="A43" i="8" s="1"/>
  <c r="A44" i="8" s="1"/>
  <c r="A45" i="8" s="1"/>
  <c r="A46" i="8" s="1"/>
  <c r="A47" i="8" s="1"/>
  <c r="A48" i="8" s="1"/>
  <c r="A49" i="8" s="1"/>
  <c r="H2" i="8" s="1"/>
  <c r="H3" i="8" s="1"/>
  <c r="H4" i="8" s="1"/>
  <c r="H5" i="8" s="1"/>
  <c r="H6" i="8" s="1"/>
  <c r="H7" i="8" s="1"/>
  <c r="H8" i="8" s="1"/>
  <c r="H9" i="8" s="1"/>
  <c r="H10" i="8" s="1"/>
  <c r="H11" i="8" s="1"/>
  <c r="H12" i="8" s="1"/>
  <c r="H13" i="8" s="1"/>
  <c r="H14" i="8" s="1"/>
  <c r="H15" i="8" s="1"/>
  <c r="H16" i="8" s="1"/>
  <c r="H17" i="8" s="1"/>
  <c r="H18" i="8" s="1"/>
  <c r="H19" i="8" s="1"/>
  <c r="H20" i="8" s="1"/>
  <c r="H21" i="8" s="1"/>
  <c r="H22" i="8" s="1"/>
  <c r="U7" i="2"/>
  <c r="U9" i="2"/>
</calcChain>
</file>

<file path=xl/comments1.xml><?xml version="1.0" encoding="utf-8"?>
<comments xmlns="http://schemas.openxmlformats.org/spreadsheetml/2006/main">
  <authors>
    <author>Schlumberger</author>
  </authors>
  <commentList>
    <comment ref="D12" authorId="0" shapeId="0">
      <text>
        <r>
          <rPr>
            <b/>
            <sz val="8"/>
            <color indexed="81"/>
            <rFont val="Tahoma"/>
            <family val="2"/>
          </rPr>
          <t>Schlumberger:</t>
        </r>
        <r>
          <rPr>
            <sz val="8"/>
            <color indexed="81"/>
            <rFont val="Tahoma"/>
            <family val="2"/>
          </rPr>
          <t xml:space="preserve">
extra time taken to collect data
</t>
        </r>
      </text>
    </comment>
    <comment ref="J20" authorId="0" shapeId="0">
      <text>
        <r>
          <rPr>
            <b/>
            <sz val="8"/>
            <color indexed="81"/>
            <rFont val="Tahoma"/>
            <family val="2"/>
          </rPr>
          <t>Schlumberger:</t>
        </r>
        <r>
          <rPr>
            <sz val="8"/>
            <color indexed="81"/>
            <rFont val="Tahoma"/>
            <family val="2"/>
          </rPr>
          <t xml:space="preserve">
Waited to copy files for QC
</t>
        </r>
      </text>
    </comment>
    <comment ref="J24" authorId="0" shapeId="0">
      <text>
        <r>
          <rPr>
            <b/>
            <sz val="8"/>
            <color indexed="81"/>
            <rFont val="Tahoma"/>
            <family val="2"/>
          </rPr>
          <t>Schlumberger:</t>
        </r>
        <r>
          <rPr>
            <sz val="8"/>
            <color indexed="81"/>
            <rFont val="Tahoma"/>
            <family val="2"/>
          </rPr>
          <t xml:space="preserve">
Change fan, restart maxwell</t>
        </r>
      </text>
    </comment>
    <comment ref="D46" authorId="0" shapeId="0">
      <text>
        <r>
          <rPr>
            <b/>
            <sz val="8"/>
            <color indexed="81"/>
            <rFont val="Tahoma"/>
            <family val="2"/>
          </rPr>
          <t>Schlumberger:</t>
        </r>
        <r>
          <rPr>
            <sz val="8"/>
            <color indexed="81"/>
            <rFont val="Tahoma"/>
            <family val="2"/>
          </rPr>
          <t xml:space="preserve">
Waited to copy files for QC</t>
        </r>
      </text>
    </comment>
  </commentList>
</comments>
</file>

<file path=xl/comments2.xml><?xml version="1.0" encoding="utf-8"?>
<comments xmlns="http://schemas.openxmlformats.org/spreadsheetml/2006/main">
  <authors>
    <author>Schlumberger</author>
  </authors>
  <commentList>
    <comment ref="K18" authorId="0" shapeId="0">
      <text>
        <r>
          <rPr>
            <b/>
            <sz val="8"/>
            <color indexed="81"/>
            <rFont val="Tahoma"/>
            <family val="2"/>
          </rPr>
          <t>Schlumberger:</t>
        </r>
        <r>
          <rPr>
            <sz val="8"/>
            <color indexed="81"/>
            <rFont val="Tahoma"/>
            <family val="2"/>
          </rPr>
          <t xml:space="preserve">
start getting radio delays</t>
        </r>
      </text>
    </comment>
    <comment ref="K22" authorId="0" shapeId="0">
      <text>
        <r>
          <rPr>
            <b/>
            <sz val="8"/>
            <color indexed="81"/>
            <rFont val="Tahoma"/>
            <family val="2"/>
          </rPr>
          <t>Schlumberger:</t>
        </r>
        <r>
          <rPr>
            <sz val="8"/>
            <color indexed="81"/>
            <rFont val="Tahoma"/>
            <family val="2"/>
          </rPr>
          <t xml:space="preserve">
Some delays in firing shots</t>
        </r>
      </text>
    </comment>
  </commentList>
</comments>
</file>

<file path=xl/sharedStrings.xml><?xml version="1.0" encoding="utf-8"?>
<sst xmlns="http://schemas.openxmlformats.org/spreadsheetml/2006/main" count="852" uniqueCount="68">
  <si>
    <t>Depth</t>
  </si>
  <si>
    <t>Shot Number</t>
  </si>
  <si>
    <t>X</t>
  </si>
  <si>
    <t>Y</t>
  </si>
  <si>
    <t>AXIS</t>
  </si>
  <si>
    <t>Noise</t>
  </si>
  <si>
    <t>Fan1g</t>
  </si>
  <si>
    <t xml:space="preserve">Noise </t>
  </si>
  <si>
    <t>Fan1i</t>
  </si>
  <si>
    <t>Time</t>
  </si>
  <si>
    <t>Bytes</t>
  </si>
  <si>
    <t>END</t>
  </si>
  <si>
    <t>File Size</t>
  </si>
  <si>
    <t>Fan2a</t>
  </si>
  <si>
    <t>Fan2f</t>
  </si>
  <si>
    <t>Fan2h</t>
  </si>
  <si>
    <t>Fan3a</t>
  </si>
  <si>
    <t>x</t>
  </si>
  <si>
    <t>y</t>
  </si>
  <si>
    <t>noise</t>
  </si>
  <si>
    <t>Fan4a</t>
  </si>
  <si>
    <t>Fan3b</t>
  </si>
  <si>
    <t>Fan3d</t>
  </si>
  <si>
    <t>AQ</t>
  </si>
  <si>
    <t>AQ1</t>
  </si>
  <si>
    <t>Fan4b</t>
  </si>
  <si>
    <t>AQ2</t>
  </si>
  <si>
    <t>AQ3</t>
  </si>
  <si>
    <t>Folder</t>
  </si>
  <si>
    <t>kb per loop</t>
  </si>
  <si>
    <t>Fan5</t>
  </si>
  <si>
    <t>Fan5a</t>
  </si>
  <si>
    <t>Fan4cbu</t>
  </si>
  <si>
    <t>1871-red flag receiver</t>
  </si>
  <si>
    <t>minutes</t>
  </si>
  <si>
    <t>hr</t>
  </si>
  <si>
    <t>Fan6a</t>
  </si>
  <si>
    <t>Fan6c</t>
  </si>
  <si>
    <t>Fan6e</t>
  </si>
  <si>
    <t>Fan6f</t>
  </si>
  <si>
    <t>Fan</t>
  </si>
  <si>
    <t>Start Shot</t>
  </si>
  <si>
    <t>End Shot</t>
  </si>
  <si>
    <t>1g</t>
  </si>
  <si>
    <t>1i</t>
  </si>
  <si>
    <t>2a</t>
  </si>
  <si>
    <t>2f</t>
  </si>
  <si>
    <t>2h</t>
  </si>
  <si>
    <t>3a</t>
  </si>
  <si>
    <t>3b</t>
  </si>
  <si>
    <t>4a</t>
  </si>
  <si>
    <t>4b</t>
  </si>
  <si>
    <t>4cbu</t>
  </si>
  <si>
    <t>5a</t>
  </si>
  <si>
    <t>6a</t>
  </si>
  <si>
    <t>6c</t>
  </si>
  <si>
    <t>6e</t>
  </si>
  <si>
    <t>6f</t>
  </si>
  <si>
    <t>Source Start Depth</t>
  </si>
  <si>
    <t>Source End Depth</t>
  </si>
  <si>
    <t>Bottom Receiver Depth</t>
  </si>
  <si>
    <t>Top Receiver Depth</t>
  </si>
  <si>
    <t>Pre-HFM</t>
  </si>
  <si>
    <t>Post-HFM</t>
  </si>
  <si>
    <t>Receiver Top</t>
  </si>
  <si>
    <t>Receiver Bottom</t>
  </si>
  <si>
    <t>Traces</t>
  </si>
  <si>
    <t>Shots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</si>
</sst>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h:mm:ss;@"/>
    <numFmt numFmtId="166" formatCode="h:mm;@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1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Arial"/>
      <family val="2"/>
    </font>
    <font>
      <b/>
      <sz val="10"/>
      <color indexed="4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/>
    <xf numFmtId="0" fontId="7" fillId="0" borderId="0" xfId="0" applyFont="1" applyFill="1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6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0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20" fontId="0" fillId="0" borderId="0" xfId="0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right"/>
    </xf>
    <xf numFmtId="1" fontId="10" fillId="0" borderId="0" xfId="0" applyNumberFormat="1" applyFont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10" fillId="0" borderId="0" xfId="0" applyFont="1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1" fontId="14" fillId="0" borderId="0" xfId="0" applyNumberFormat="1" applyFont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" fontId="14" fillId="0" borderId="0" xfId="0" applyNumberFormat="1" applyFont="1" applyBorder="1" applyAlignment="1">
      <alignment horizontal="right"/>
    </xf>
    <xf numFmtId="1" fontId="14" fillId="0" borderId="0" xfId="0" applyNumberFormat="1" applyFont="1" applyBorder="1" applyAlignment="1">
      <alignment horizontal="center"/>
    </xf>
    <xf numFmtId="165" fontId="14" fillId="0" borderId="0" xfId="0" applyNumberFormat="1" applyFont="1" applyBorder="1" applyAlignment="1">
      <alignment horizontal="right"/>
    </xf>
    <xf numFmtId="0" fontId="1" fillId="0" borderId="0" xfId="0" applyFont="1"/>
    <xf numFmtId="0" fontId="13" fillId="0" borderId="0" xfId="0" applyFont="1" applyFill="1" applyAlignment="1">
      <alignment horizontal="center"/>
    </xf>
    <xf numFmtId="0" fontId="14" fillId="0" borderId="0" xfId="0" applyFont="1"/>
    <xf numFmtId="0" fontId="15" fillId="0" borderId="0" xfId="0" applyFont="1" applyFill="1" applyAlignment="1">
      <alignment horizontal="center"/>
    </xf>
    <xf numFmtId="0" fontId="14" fillId="0" borderId="0" xfId="0" applyFont="1" applyFill="1" applyBorder="1"/>
    <xf numFmtId="1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0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0" fillId="5" borderId="1" xfId="0" applyNumberForma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166" fontId="0" fillId="6" borderId="1" xfId="0" applyNumberFormat="1" applyFill="1" applyBorder="1" applyAlignment="1">
      <alignment horizontal="center"/>
    </xf>
    <xf numFmtId="20" fontId="0" fillId="6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left"/>
    </xf>
    <xf numFmtId="0" fontId="15" fillId="0" borderId="0" xfId="0" applyFont="1"/>
    <xf numFmtId="1" fontId="15" fillId="0" borderId="0" xfId="0" applyNumberFormat="1" applyFont="1"/>
    <xf numFmtId="0" fontId="15" fillId="0" borderId="0" xfId="0" applyFont="1" applyAlignment="1">
      <alignment horizontal="center"/>
    </xf>
    <xf numFmtId="1" fontId="15" fillId="0" borderId="0" xfId="0" applyNumberFormat="1" applyFont="1" applyAlignment="1">
      <alignment horizontal="center"/>
    </xf>
    <xf numFmtId="0" fontId="15" fillId="0" borderId="0" xfId="0" applyFont="1" applyFill="1" applyBorder="1"/>
    <xf numFmtId="166" fontId="0" fillId="0" borderId="1" xfId="0" applyNumberFormat="1" applyBorder="1"/>
    <xf numFmtId="22" fontId="0" fillId="0" borderId="0" xfId="0" applyNumberFormat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9" fillId="7" borderId="18" xfId="0" applyFont="1" applyFill="1" applyBorder="1" applyAlignment="1">
      <alignment horizontal="center" vertical="center"/>
    </xf>
    <xf numFmtId="0" fontId="18" fillId="7" borderId="19" xfId="0" applyFont="1" applyFill="1" applyBorder="1" applyAlignment="1">
      <alignment horizontal="center"/>
    </xf>
    <xf numFmtId="0" fontId="18" fillId="7" borderId="20" xfId="0" applyFont="1" applyFill="1" applyBorder="1" applyAlignment="1">
      <alignment horizontal="center"/>
    </xf>
    <xf numFmtId="0" fontId="18" fillId="7" borderId="21" xfId="0" applyFont="1" applyFill="1" applyBorder="1" applyAlignment="1">
      <alignment horizontal="center"/>
    </xf>
    <xf numFmtId="0" fontId="19" fillId="7" borderId="4" xfId="0" applyFont="1" applyFill="1" applyBorder="1" applyAlignment="1">
      <alignment horizontal="center" vertical="center"/>
    </xf>
    <xf numFmtId="0" fontId="18" fillId="7" borderId="10" xfId="0" applyFont="1" applyFill="1" applyBorder="1" applyAlignment="1">
      <alignment horizontal="center"/>
    </xf>
    <xf numFmtId="0" fontId="18" fillId="7" borderId="11" xfId="0" applyFont="1" applyFill="1" applyBorder="1" applyAlignment="1">
      <alignment horizontal="center"/>
    </xf>
    <xf numFmtId="0" fontId="18" fillId="7" borderId="12" xfId="0" applyFont="1" applyFill="1" applyBorder="1" applyAlignment="1">
      <alignment horizontal="center"/>
    </xf>
    <xf numFmtId="0" fontId="19" fillId="7" borderId="3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/>
    </xf>
    <xf numFmtId="0" fontId="18" fillId="7" borderId="14" xfId="0" applyFont="1" applyFill="1" applyBorder="1" applyAlignment="1">
      <alignment horizontal="center"/>
    </xf>
    <xf numFmtId="0" fontId="18" fillId="7" borderId="15" xfId="0" applyFont="1" applyFill="1" applyBorder="1" applyAlignment="1">
      <alignment horizontal="center"/>
    </xf>
    <xf numFmtId="0" fontId="19" fillId="7" borderId="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/>
    </xf>
    <xf numFmtId="0" fontId="18" fillId="7" borderId="1" xfId="0" applyFont="1" applyFill="1" applyBorder="1" applyAlignment="1">
      <alignment horizontal="center"/>
    </xf>
    <xf numFmtId="0" fontId="18" fillId="7" borderId="17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8" fillId="7" borderId="22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52"/>
  <sheetViews>
    <sheetView workbookViewId="0">
      <selection activeCell="N25" sqref="N25"/>
    </sheetView>
  </sheetViews>
  <sheetFormatPr defaultRowHeight="12.5" x14ac:dyDescent="0.25"/>
  <cols>
    <col min="1" max="1" width="9.1796875" style="1" customWidth="1"/>
    <col min="2" max="2" width="12.81640625" style="1" bestFit="1" customWidth="1"/>
    <col min="3" max="4" width="9.1796875" style="1" customWidth="1"/>
    <col min="5" max="6" width="9.1796875" style="35" customWidth="1"/>
    <col min="7" max="7" width="9.1796875" style="1" customWidth="1"/>
    <col min="8" max="8" width="12.81640625" style="1" bestFit="1" customWidth="1"/>
    <col min="9" max="10" width="9.1796875" style="1" customWidth="1"/>
    <col min="11" max="11" width="9.1796875" style="43" customWidth="1"/>
    <col min="12" max="13" width="9.1796875" style="1" customWidth="1"/>
    <col min="14" max="14" width="12.81640625" style="1" bestFit="1" customWidth="1"/>
    <col min="15" max="15" width="9.1796875" style="1" customWidth="1"/>
    <col min="16" max="16" width="9.54296875" style="51" bestFit="1" customWidth="1"/>
    <col min="17" max="17" width="12.26953125" bestFit="1" customWidth="1"/>
    <col min="18" max="18" width="11.81640625" bestFit="1" customWidth="1"/>
    <col min="19" max="19" width="11.453125" bestFit="1" customWidth="1"/>
    <col min="22" max="22" width="11.81640625" bestFit="1" customWidth="1"/>
    <col min="26" max="26" width="11.81640625" bestFit="1" customWidth="1"/>
    <col min="30" max="30" width="11.81640625" bestFit="1" customWidth="1"/>
    <col min="34" max="34" width="11.81640625" bestFit="1" customWidth="1"/>
    <col min="38" max="38" width="11.81640625" bestFit="1" customWidth="1"/>
    <col min="42" max="42" width="11.81640625" bestFit="1" customWidth="1"/>
    <col min="46" max="46" width="11.81640625" bestFit="1" customWidth="1"/>
    <col min="50" max="50" width="11.81640625" bestFit="1" customWidth="1"/>
    <col min="54" max="54" width="11.81640625" bestFit="1" customWidth="1"/>
    <col min="58" max="58" width="11.81640625" bestFit="1" customWidth="1"/>
    <col min="62" max="62" width="11.81640625" bestFit="1" customWidth="1"/>
  </cols>
  <sheetData>
    <row r="1" spans="1:63" ht="13" x14ac:dyDescent="0.3">
      <c r="A1" s="13" t="s">
        <v>0</v>
      </c>
      <c r="B1" s="13" t="s">
        <v>1</v>
      </c>
      <c r="C1" s="13" t="s">
        <v>4</v>
      </c>
      <c r="D1" s="13"/>
      <c r="E1" s="48"/>
      <c r="G1" s="13" t="s">
        <v>0</v>
      </c>
      <c r="H1" s="13" t="s">
        <v>1</v>
      </c>
      <c r="I1" s="13" t="s">
        <v>4</v>
      </c>
      <c r="J1" s="13" t="s">
        <v>9</v>
      </c>
      <c r="K1" s="50"/>
      <c r="L1" s="13"/>
      <c r="M1" s="13" t="s">
        <v>0</v>
      </c>
      <c r="N1" s="13" t="s">
        <v>1</v>
      </c>
      <c r="O1" s="13" t="s">
        <v>4</v>
      </c>
      <c r="P1" s="13" t="s">
        <v>9</v>
      </c>
      <c r="Q1" s="50"/>
      <c r="R1" s="50"/>
      <c r="S1" s="13"/>
      <c r="U1" s="1"/>
      <c r="V1" s="1"/>
      <c r="W1" s="1"/>
      <c r="Y1" s="1"/>
      <c r="Z1" s="1"/>
      <c r="AA1" s="1"/>
      <c r="AC1" s="1"/>
      <c r="AD1" s="1"/>
      <c r="AE1" s="1"/>
      <c r="AG1" s="1"/>
      <c r="AH1" s="1"/>
      <c r="AI1" s="1"/>
      <c r="AK1" s="1"/>
      <c r="AL1" s="1"/>
      <c r="AM1" s="1"/>
      <c r="AO1" s="1"/>
      <c r="AP1" s="1"/>
      <c r="AQ1" s="1"/>
      <c r="AS1" s="1"/>
      <c r="AT1" s="1"/>
      <c r="AU1" s="1"/>
      <c r="AW1" s="1"/>
      <c r="AX1" s="1"/>
      <c r="AY1" s="1"/>
      <c r="BA1" s="1"/>
      <c r="BB1" s="1"/>
      <c r="BC1" s="1"/>
      <c r="BE1" s="1"/>
      <c r="BF1" s="1"/>
      <c r="BG1" s="1"/>
      <c r="BI1" s="1"/>
      <c r="BJ1" s="1"/>
      <c r="BK1" s="1"/>
    </row>
    <row r="2" spans="1:63" ht="13" x14ac:dyDescent="0.3">
      <c r="A2" s="14">
        <v>7275</v>
      </c>
      <c r="B2" s="14">
        <v>1474</v>
      </c>
      <c r="C2" s="15" t="s">
        <v>2</v>
      </c>
      <c r="D2" s="16" t="s">
        <v>5</v>
      </c>
      <c r="E2" s="49" t="s">
        <v>6</v>
      </c>
      <c r="F2" s="49"/>
      <c r="G2" s="20">
        <f>A49-25</f>
        <v>6125</v>
      </c>
      <c r="H2" s="20">
        <f>B49+16</f>
        <v>2242</v>
      </c>
      <c r="I2" s="39" t="s">
        <v>2</v>
      </c>
      <c r="J2" s="22">
        <v>0.69791666666666663</v>
      </c>
      <c r="K2" s="44"/>
      <c r="M2" s="20">
        <f>G49-25</f>
        <v>4975</v>
      </c>
      <c r="N2" s="20">
        <f>H49+16</f>
        <v>3025</v>
      </c>
      <c r="O2" s="39" t="s">
        <v>2</v>
      </c>
      <c r="P2" s="25">
        <v>0.90277777777777779</v>
      </c>
      <c r="Q2" s="63"/>
      <c r="R2" s="63"/>
      <c r="S2" s="64"/>
      <c r="T2" s="8"/>
      <c r="U2" s="4"/>
      <c r="V2" s="4"/>
      <c r="W2" s="5"/>
      <c r="X2" s="8"/>
      <c r="Y2" s="4"/>
      <c r="Z2" s="4"/>
      <c r="AA2" s="5"/>
      <c r="AB2" s="8"/>
      <c r="AC2" s="4"/>
      <c r="AD2" s="4"/>
      <c r="AE2" s="5"/>
      <c r="AF2" s="8"/>
      <c r="AG2" s="4"/>
      <c r="AH2" s="4"/>
      <c r="AI2" s="5"/>
      <c r="AJ2" s="8"/>
      <c r="AK2" s="4"/>
      <c r="AL2" s="4"/>
      <c r="AM2" s="5"/>
      <c r="AN2" s="8"/>
      <c r="AO2" s="4"/>
      <c r="AP2" s="4"/>
      <c r="AQ2" s="5"/>
      <c r="AR2" s="8"/>
      <c r="AS2" s="4"/>
      <c r="AT2" s="4"/>
      <c r="AU2" s="5"/>
      <c r="AV2" s="8"/>
      <c r="AW2" s="4"/>
      <c r="AX2" s="4"/>
      <c r="AY2" s="5"/>
      <c r="AZ2" s="8"/>
      <c r="BA2" s="4"/>
      <c r="BB2" s="4"/>
      <c r="BC2" s="5"/>
      <c r="BE2" s="4"/>
      <c r="BF2" s="4"/>
      <c r="BG2" s="5"/>
      <c r="BI2" s="4"/>
      <c r="BJ2" s="4"/>
      <c r="BK2" s="5"/>
    </row>
    <row r="3" spans="1:63" ht="13" x14ac:dyDescent="0.3">
      <c r="A3" s="17">
        <f>A2</f>
        <v>7275</v>
      </c>
      <c r="B3" s="17">
        <f t="shared" ref="B3:B49" si="0">B2+16</f>
        <v>1490</v>
      </c>
      <c r="C3" s="18" t="s">
        <v>3</v>
      </c>
      <c r="D3" s="19" t="s">
        <v>5</v>
      </c>
      <c r="E3" s="49"/>
      <c r="F3" s="49"/>
      <c r="G3" s="23">
        <f t="shared" ref="G3:G22" si="1">G2-25</f>
        <v>6100</v>
      </c>
      <c r="H3" s="23">
        <f t="shared" ref="H3:H21" si="2">H2+16</f>
        <v>2258</v>
      </c>
      <c r="I3" s="40" t="s">
        <v>3</v>
      </c>
      <c r="J3" s="22">
        <v>0.70138888888888884</v>
      </c>
      <c r="K3" s="44"/>
      <c r="M3" s="23">
        <f>M2-25</f>
        <v>4950</v>
      </c>
      <c r="N3" s="23">
        <f>N2+16</f>
        <v>3041</v>
      </c>
      <c r="O3" s="40" t="s">
        <v>3</v>
      </c>
      <c r="P3" s="25">
        <v>0.90625</v>
      </c>
      <c r="Q3" s="65"/>
      <c r="R3" s="65"/>
      <c r="S3" s="64"/>
      <c r="T3" s="1"/>
      <c r="U3" s="4"/>
      <c r="V3" s="4"/>
      <c r="W3" s="5"/>
      <c r="X3" s="1"/>
      <c r="Y3" s="4"/>
      <c r="Z3" s="4"/>
      <c r="AA3" s="5"/>
      <c r="AB3" s="1"/>
      <c r="AC3" s="4"/>
      <c r="AD3" s="4"/>
      <c r="AE3" s="5"/>
      <c r="AF3" s="1"/>
      <c r="AG3" s="4"/>
      <c r="AH3" s="4"/>
      <c r="AI3" s="5"/>
      <c r="AJ3" s="1"/>
      <c r="AK3" s="4"/>
      <c r="AL3" s="4"/>
      <c r="AM3" s="5"/>
      <c r="AN3" s="1"/>
      <c r="AO3" s="4"/>
      <c r="AP3" s="4"/>
      <c r="AQ3" s="5"/>
      <c r="AR3" s="1"/>
      <c r="AS3" s="4"/>
      <c r="AT3" s="4"/>
      <c r="AU3" s="5"/>
      <c r="AV3" s="1"/>
      <c r="AW3" s="4"/>
      <c r="AX3" s="4"/>
      <c r="AY3" s="5"/>
      <c r="AZ3" s="1"/>
      <c r="BA3" s="4"/>
      <c r="BB3" s="4"/>
      <c r="BC3" s="5"/>
      <c r="BE3" s="4"/>
      <c r="BF3" s="4"/>
      <c r="BG3" s="5"/>
      <c r="BI3" s="4"/>
      <c r="BJ3" s="4"/>
      <c r="BK3" s="5"/>
    </row>
    <row r="4" spans="1:63" ht="13" x14ac:dyDescent="0.3">
      <c r="A4" s="20">
        <f>A3</f>
        <v>7275</v>
      </c>
      <c r="B4" s="20">
        <f t="shared" si="0"/>
        <v>1506</v>
      </c>
      <c r="C4" s="39" t="s">
        <v>2</v>
      </c>
      <c r="D4" s="22">
        <v>0.51388888888888895</v>
      </c>
      <c r="E4" s="38"/>
      <c r="G4" s="20">
        <f t="shared" si="1"/>
        <v>6075</v>
      </c>
      <c r="H4" s="20">
        <f t="shared" si="2"/>
        <v>2274</v>
      </c>
      <c r="I4" s="41" t="s">
        <v>2</v>
      </c>
      <c r="J4" s="25">
        <v>0.70486111111111116</v>
      </c>
      <c r="K4" s="45"/>
      <c r="M4" s="20">
        <f>M3-25</f>
        <v>4925</v>
      </c>
      <c r="N4" s="20">
        <f>N3+16</f>
        <v>3057</v>
      </c>
      <c r="O4" s="41" t="s">
        <v>2</v>
      </c>
      <c r="P4" s="25">
        <v>0.90972222222222221</v>
      </c>
      <c r="Q4" s="65"/>
      <c r="R4" s="65"/>
      <c r="S4" s="64"/>
      <c r="T4" s="1"/>
      <c r="U4" s="4"/>
      <c r="V4" s="4"/>
      <c r="W4" s="5"/>
      <c r="X4" s="1"/>
      <c r="Y4" s="4"/>
      <c r="Z4" s="4"/>
      <c r="AA4" s="5"/>
      <c r="AB4" s="1"/>
      <c r="AC4" s="4"/>
      <c r="AD4" s="4"/>
      <c r="AE4" s="5"/>
      <c r="AF4" s="1"/>
      <c r="AG4" s="4"/>
      <c r="AH4" s="4"/>
      <c r="AI4" s="5"/>
      <c r="AJ4" s="1"/>
      <c r="AK4" s="4"/>
      <c r="AL4" s="4"/>
      <c r="AM4" s="5"/>
      <c r="AN4" s="1"/>
      <c r="AO4" s="4"/>
      <c r="AP4" s="4"/>
      <c r="AQ4" s="5"/>
      <c r="AR4" s="1"/>
      <c r="AS4" s="4"/>
      <c r="AT4" s="4"/>
      <c r="AU4" s="5"/>
      <c r="AV4" s="1"/>
      <c r="AW4" s="4"/>
      <c r="AX4" s="4"/>
      <c r="AY4" s="5"/>
      <c r="AZ4" s="1"/>
      <c r="BA4" s="4"/>
      <c r="BB4" s="4"/>
      <c r="BC4" s="5"/>
      <c r="BE4" s="4"/>
      <c r="BF4" s="4"/>
      <c r="BG4" s="5"/>
      <c r="BI4" s="4"/>
      <c r="BJ4" s="4"/>
      <c r="BK4" s="5"/>
    </row>
    <row r="5" spans="1:63" ht="13" x14ac:dyDescent="0.3">
      <c r="A5" s="23">
        <f t="shared" ref="A5:A49" si="3">A4-25</f>
        <v>7250</v>
      </c>
      <c r="B5" s="23">
        <f t="shared" si="0"/>
        <v>1522</v>
      </c>
      <c r="C5" s="40" t="s">
        <v>3</v>
      </c>
      <c r="D5" s="22">
        <v>0.51736111111111105</v>
      </c>
      <c r="E5" s="38"/>
      <c r="G5" s="23">
        <f t="shared" si="1"/>
        <v>6050</v>
      </c>
      <c r="H5" s="23">
        <f t="shared" si="2"/>
        <v>2290</v>
      </c>
      <c r="I5" s="42" t="s">
        <v>3</v>
      </c>
      <c r="J5" s="22">
        <v>0.7090277777777777</v>
      </c>
      <c r="K5" s="44"/>
      <c r="M5" s="23">
        <f>M4-25</f>
        <v>4900</v>
      </c>
      <c r="N5" s="23">
        <f>N4+16</f>
        <v>3073</v>
      </c>
      <c r="O5" s="42" t="s">
        <v>3</v>
      </c>
      <c r="P5" s="25">
        <v>0.91319444444444453</v>
      </c>
      <c r="Q5" s="67"/>
      <c r="R5" s="65"/>
      <c r="S5" s="66"/>
      <c r="T5" s="1"/>
      <c r="U5" s="4"/>
      <c r="V5" s="4"/>
      <c r="W5" s="5"/>
      <c r="X5" s="1"/>
      <c r="Y5" s="4"/>
      <c r="Z5" s="4"/>
      <c r="AA5" s="5"/>
      <c r="AB5" s="1"/>
      <c r="AC5" s="4"/>
      <c r="AD5" s="4"/>
      <c r="AE5" s="5"/>
      <c r="AF5" s="1"/>
      <c r="AG5" s="4"/>
      <c r="AH5" s="4"/>
      <c r="AI5" s="5"/>
      <c r="AJ5" s="1"/>
      <c r="AK5" s="4"/>
      <c r="AL5" s="4"/>
      <c r="AM5" s="5"/>
      <c r="AN5" s="1"/>
      <c r="AO5" s="4"/>
      <c r="AP5" s="4"/>
      <c r="AQ5" s="5"/>
      <c r="AR5" s="1"/>
      <c r="AS5" s="4"/>
      <c r="AT5" s="4"/>
      <c r="AU5" s="5"/>
      <c r="AV5" s="1"/>
      <c r="AW5" s="4"/>
      <c r="AX5" s="4"/>
      <c r="AY5" s="5"/>
      <c r="AZ5" s="1"/>
      <c r="BA5" s="4"/>
      <c r="BB5" s="4"/>
      <c r="BC5" s="5"/>
      <c r="BE5" s="4"/>
      <c r="BF5" s="4"/>
      <c r="BG5" s="5"/>
      <c r="BI5" s="4"/>
      <c r="BJ5" s="4"/>
      <c r="BK5" s="5"/>
    </row>
    <row r="6" spans="1:63" ht="13" x14ac:dyDescent="0.3">
      <c r="A6" s="20">
        <f t="shared" si="3"/>
        <v>7225</v>
      </c>
      <c r="B6" s="20">
        <f t="shared" si="0"/>
        <v>1538</v>
      </c>
      <c r="C6" s="41" t="s">
        <v>2</v>
      </c>
      <c r="D6" s="22">
        <v>0.52152777777777781</v>
      </c>
      <c r="E6" s="38"/>
      <c r="G6" s="20">
        <f t="shared" si="1"/>
        <v>6025</v>
      </c>
      <c r="H6" s="20">
        <f t="shared" si="2"/>
        <v>2306</v>
      </c>
      <c r="I6" s="39" t="s">
        <v>2</v>
      </c>
      <c r="J6" s="22">
        <v>0.71250000000000002</v>
      </c>
      <c r="K6" s="44"/>
      <c r="M6" s="129" t="s">
        <v>11</v>
      </c>
      <c r="N6" s="129"/>
      <c r="O6" s="129"/>
      <c r="P6" s="129"/>
      <c r="Q6" s="6"/>
      <c r="R6" s="6"/>
      <c r="S6" s="12"/>
      <c r="T6" s="1"/>
      <c r="U6" s="6"/>
      <c r="V6" s="6"/>
      <c r="W6" s="7"/>
      <c r="X6" s="1"/>
      <c r="Y6" s="6"/>
      <c r="Z6" s="6"/>
      <c r="AA6" s="7"/>
      <c r="AB6" s="1"/>
      <c r="AC6" s="6"/>
      <c r="AD6" s="6"/>
      <c r="AE6" s="7"/>
      <c r="AF6" s="1"/>
      <c r="AG6" s="6"/>
      <c r="AH6" s="6"/>
      <c r="AI6" s="7"/>
      <c r="AJ6" s="1"/>
      <c r="AK6" s="6"/>
      <c r="AL6" s="6"/>
      <c r="AM6" s="7"/>
      <c r="AN6" s="1"/>
      <c r="AO6" s="6"/>
      <c r="AP6" s="6"/>
      <c r="AQ6" s="7"/>
      <c r="AR6" s="1"/>
      <c r="AS6" s="6"/>
      <c r="AT6" s="6"/>
      <c r="AU6" s="7"/>
      <c r="AV6" s="1"/>
      <c r="AW6" s="6"/>
      <c r="AX6" s="6"/>
      <c r="AY6" s="7"/>
      <c r="AZ6" s="1"/>
      <c r="BA6" s="6"/>
      <c r="BB6" s="6"/>
      <c r="BC6" s="7"/>
      <c r="BE6" s="6"/>
      <c r="BF6" s="6"/>
      <c r="BG6" s="7"/>
      <c r="BI6" s="6"/>
      <c r="BJ6" s="6"/>
      <c r="BK6" s="7"/>
    </row>
    <row r="7" spans="1:63" ht="13" x14ac:dyDescent="0.3">
      <c r="A7" s="23">
        <f t="shared" si="3"/>
        <v>7200</v>
      </c>
      <c r="B7" s="23">
        <f t="shared" si="0"/>
        <v>1554</v>
      </c>
      <c r="C7" s="42" t="s">
        <v>3</v>
      </c>
      <c r="D7" s="22">
        <v>0.52500000000000002</v>
      </c>
      <c r="E7" s="38"/>
      <c r="G7" s="23">
        <f t="shared" si="1"/>
        <v>6000</v>
      </c>
      <c r="H7" s="23">
        <f t="shared" si="2"/>
        <v>2322</v>
      </c>
      <c r="I7" s="40" t="s">
        <v>3</v>
      </c>
      <c r="J7" s="22">
        <v>0.71666666666666667</v>
      </c>
      <c r="K7" s="44"/>
      <c r="M7" s="130"/>
      <c r="N7" s="130"/>
      <c r="O7" s="130"/>
      <c r="P7" s="130"/>
      <c r="Q7" s="6"/>
      <c r="R7" s="6"/>
      <c r="S7" s="7"/>
      <c r="T7" s="1"/>
      <c r="U7" s="6"/>
      <c r="V7" s="6"/>
      <c r="W7" s="7"/>
      <c r="X7" s="1"/>
      <c r="Y7" s="6"/>
      <c r="Z7" s="6"/>
      <c r="AA7" s="7"/>
      <c r="AB7" s="1"/>
      <c r="AC7" s="6"/>
      <c r="AD7" s="6"/>
      <c r="AE7" s="7"/>
      <c r="AF7" s="1"/>
      <c r="AG7" s="6"/>
      <c r="AH7" s="6"/>
      <c r="AI7" s="7"/>
      <c r="AJ7" s="1"/>
      <c r="AK7" s="6"/>
      <c r="AL7" s="6"/>
      <c r="AM7" s="7"/>
      <c r="AN7" s="1"/>
      <c r="AO7" s="6"/>
      <c r="AP7" s="6"/>
      <c r="AQ7" s="7"/>
      <c r="AR7" s="1"/>
      <c r="AS7" s="6"/>
      <c r="AT7" s="6"/>
      <c r="AU7" s="7"/>
      <c r="AV7" s="1"/>
      <c r="AW7" s="6"/>
      <c r="AX7" s="6"/>
      <c r="AY7" s="7"/>
      <c r="AZ7" s="1"/>
      <c r="BA7" s="6"/>
      <c r="BB7" s="6"/>
      <c r="BC7" s="7"/>
      <c r="BE7" s="6"/>
      <c r="BF7" s="6"/>
      <c r="BG7" s="7"/>
      <c r="BI7" s="6"/>
      <c r="BJ7" s="6"/>
      <c r="BK7" s="7"/>
    </row>
    <row r="8" spans="1:63" ht="13" x14ac:dyDescent="0.3">
      <c r="A8" s="20">
        <f t="shared" si="3"/>
        <v>7175</v>
      </c>
      <c r="B8" s="20">
        <f t="shared" si="0"/>
        <v>1570</v>
      </c>
      <c r="C8" s="39" t="s">
        <v>2</v>
      </c>
      <c r="D8" s="25">
        <v>0.52916666666666667</v>
      </c>
      <c r="E8" s="38"/>
      <c r="G8" s="20">
        <f t="shared" si="1"/>
        <v>5975</v>
      </c>
      <c r="H8" s="20">
        <f t="shared" si="2"/>
        <v>2338</v>
      </c>
      <c r="I8" s="41" t="s">
        <v>2</v>
      </c>
      <c r="J8" s="25">
        <v>0.72013888888888899</v>
      </c>
      <c r="K8" s="45"/>
      <c r="M8" s="11"/>
      <c r="N8" s="11"/>
      <c r="O8" s="3"/>
      <c r="P8" s="52"/>
      <c r="Q8" s="6"/>
      <c r="R8" s="6"/>
      <c r="S8" s="68"/>
      <c r="T8" s="1"/>
      <c r="U8" s="6"/>
      <c r="V8" s="6"/>
      <c r="W8" s="7"/>
      <c r="X8" s="1"/>
      <c r="Y8" s="6"/>
      <c r="Z8" s="6"/>
      <c r="AA8" s="7"/>
      <c r="AB8" s="1"/>
      <c r="AC8" s="6"/>
      <c r="AD8" s="6"/>
      <c r="AE8" s="7"/>
      <c r="AF8" s="1"/>
      <c r="AG8" s="6"/>
      <c r="AH8" s="6"/>
      <c r="AI8" s="7"/>
      <c r="AJ8" s="1"/>
      <c r="AK8" s="6"/>
      <c r="AL8" s="6"/>
      <c r="AM8" s="7"/>
      <c r="AN8" s="1"/>
      <c r="AO8" s="6"/>
      <c r="AP8" s="6"/>
      <c r="AQ8" s="7"/>
      <c r="AR8" s="1"/>
      <c r="AS8" s="6"/>
      <c r="AT8" s="6"/>
      <c r="AU8" s="7"/>
      <c r="AV8" s="1"/>
      <c r="AW8" s="6"/>
      <c r="AX8" s="6"/>
      <c r="AY8" s="7"/>
      <c r="AZ8" s="1"/>
      <c r="BA8" s="6"/>
      <c r="BB8" s="6"/>
      <c r="BC8" s="7"/>
      <c r="BE8" s="6"/>
      <c r="BF8" s="6"/>
      <c r="BG8" s="7"/>
      <c r="BI8" s="6"/>
      <c r="BJ8" s="6"/>
      <c r="BK8" s="7"/>
    </row>
    <row r="9" spans="1:63" ht="13" x14ac:dyDescent="0.3">
      <c r="A9" s="23">
        <f t="shared" si="3"/>
        <v>7150</v>
      </c>
      <c r="B9" s="23">
        <f t="shared" si="0"/>
        <v>1586</v>
      </c>
      <c r="C9" s="40" t="s">
        <v>3</v>
      </c>
      <c r="D9" s="25">
        <v>0.53333333333333333</v>
      </c>
      <c r="E9" s="38"/>
      <c r="G9" s="23">
        <f t="shared" si="1"/>
        <v>5950</v>
      </c>
      <c r="H9" s="23">
        <f t="shared" si="2"/>
        <v>2354</v>
      </c>
      <c r="I9" s="42" t="s">
        <v>3</v>
      </c>
      <c r="J9" s="22">
        <v>0.72361111111111109</v>
      </c>
      <c r="K9" s="44"/>
      <c r="M9" s="12"/>
      <c r="N9" s="12"/>
      <c r="O9" s="9"/>
      <c r="P9" s="52"/>
      <c r="Q9" s="6"/>
      <c r="R9" s="6"/>
      <c r="S9" s="69"/>
      <c r="T9" s="1"/>
      <c r="U9" s="6"/>
      <c r="V9" s="6"/>
      <c r="W9" s="7"/>
      <c r="X9" s="1"/>
      <c r="Y9" s="6"/>
      <c r="Z9" s="6"/>
      <c r="AA9" s="7"/>
      <c r="AB9" s="1"/>
      <c r="AC9" s="6"/>
      <c r="AD9" s="6"/>
      <c r="AE9" s="7"/>
      <c r="AF9" s="1"/>
      <c r="AG9" s="6"/>
      <c r="AH9" s="6"/>
      <c r="AI9" s="7"/>
      <c r="AJ9" s="1"/>
      <c r="AK9" s="6"/>
      <c r="AL9" s="6"/>
      <c r="AM9" s="7"/>
      <c r="AN9" s="1"/>
      <c r="AO9" s="6"/>
      <c r="AP9" s="6"/>
      <c r="AQ9" s="7"/>
      <c r="AR9" s="1"/>
      <c r="AS9" s="6"/>
      <c r="AT9" s="6"/>
      <c r="AU9" s="7"/>
      <c r="AV9" s="1"/>
      <c r="AW9" s="6"/>
      <c r="AX9" s="6"/>
      <c r="AY9" s="7"/>
      <c r="AZ9" s="1"/>
      <c r="BA9" s="6"/>
      <c r="BB9" s="6"/>
      <c r="BC9" s="7"/>
      <c r="BE9" s="6"/>
      <c r="BF9" s="6"/>
      <c r="BG9" s="7"/>
      <c r="BI9" s="6"/>
      <c r="BJ9" s="6"/>
      <c r="BK9" s="7"/>
    </row>
    <row r="10" spans="1:63" ht="13" x14ac:dyDescent="0.3">
      <c r="A10" s="20">
        <f t="shared" si="3"/>
        <v>7125</v>
      </c>
      <c r="B10" s="20">
        <f t="shared" si="0"/>
        <v>1602</v>
      </c>
      <c r="C10" s="41" t="s">
        <v>2</v>
      </c>
      <c r="D10" s="25">
        <v>0.53680555555555554</v>
      </c>
      <c r="E10" s="38"/>
      <c r="G10" s="20">
        <f t="shared" si="1"/>
        <v>5925</v>
      </c>
      <c r="H10" s="20">
        <f t="shared" si="2"/>
        <v>2370</v>
      </c>
      <c r="I10" s="39" t="s">
        <v>2</v>
      </c>
      <c r="J10" s="22">
        <v>0.72777777777777775</v>
      </c>
      <c r="K10" s="44"/>
      <c r="M10" s="11"/>
      <c r="N10" s="34"/>
      <c r="O10" s="3"/>
      <c r="P10" s="52"/>
      <c r="Q10" s="4"/>
      <c r="R10" s="4"/>
      <c r="S10" s="3"/>
      <c r="T10" s="8"/>
      <c r="U10" s="4"/>
      <c r="V10" s="4"/>
      <c r="W10" s="3"/>
      <c r="X10" s="8"/>
      <c r="Y10" s="4"/>
      <c r="Z10" s="4"/>
      <c r="AA10" s="3"/>
      <c r="AB10" s="8"/>
      <c r="AC10" s="4"/>
      <c r="AD10" s="4"/>
      <c r="AE10" s="3"/>
      <c r="AF10" s="8"/>
      <c r="AG10" s="4"/>
      <c r="AH10" s="4"/>
      <c r="AI10" s="3"/>
      <c r="AJ10" s="8"/>
      <c r="AK10" s="4"/>
      <c r="AL10" s="4"/>
      <c r="AM10" s="3"/>
      <c r="AN10" s="8"/>
      <c r="AO10" s="4"/>
      <c r="AP10" s="4"/>
      <c r="AQ10" s="3"/>
      <c r="AR10" s="8"/>
      <c r="AS10" s="4"/>
      <c r="AT10" s="4"/>
      <c r="AU10" s="3"/>
      <c r="AV10" s="8"/>
      <c r="AW10" s="4"/>
      <c r="AX10" s="4"/>
      <c r="AY10" s="3"/>
      <c r="AZ10" s="8"/>
      <c r="BA10" s="4"/>
      <c r="BB10" s="4"/>
      <c r="BC10" s="3"/>
      <c r="BE10" s="4"/>
      <c r="BF10" s="4"/>
      <c r="BG10" s="3"/>
      <c r="BI10" s="4"/>
      <c r="BJ10" s="4"/>
      <c r="BK10" s="3"/>
    </row>
    <row r="11" spans="1:63" ht="13" x14ac:dyDescent="0.3">
      <c r="A11" s="23">
        <f t="shared" si="3"/>
        <v>7100</v>
      </c>
      <c r="B11" s="23">
        <f t="shared" si="0"/>
        <v>1618</v>
      </c>
      <c r="C11" s="42" t="s">
        <v>3</v>
      </c>
      <c r="D11" s="25">
        <v>0.54097222222222219</v>
      </c>
      <c r="E11" s="38"/>
      <c r="G11" s="23">
        <f t="shared" si="1"/>
        <v>5900</v>
      </c>
      <c r="H11" s="23">
        <f t="shared" si="2"/>
        <v>2386</v>
      </c>
      <c r="I11" s="40" t="s">
        <v>3</v>
      </c>
      <c r="J11" s="22">
        <v>0.73124999999999996</v>
      </c>
      <c r="K11" s="44"/>
      <c r="M11" s="12"/>
      <c r="N11" s="12"/>
      <c r="O11" s="9"/>
      <c r="P11" s="52"/>
      <c r="Q11" s="4"/>
      <c r="R11" s="4"/>
      <c r="S11" s="3"/>
      <c r="T11" s="1"/>
      <c r="U11" s="4"/>
      <c r="V11" s="4"/>
      <c r="W11" s="3"/>
      <c r="X11" s="1"/>
      <c r="Y11" s="4"/>
      <c r="Z11" s="4"/>
      <c r="AA11" s="3"/>
      <c r="AB11" s="1"/>
      <c r="AC11" s="4"/>
      <c r="AD11" s="4"/>
      <c r="AE11" s="3"/>
      <c r="AF11" s="1"/>
      <c r="AG11" s="4"/>
      <c r="AH11" s="4"/>
      <c r="AI11" s="3"/>
      <c r="AJ11" s="1"/>
      <c r="AK11" s="4"/>
      <c r="AL11" s="4"/>
      <c r="AM11" s="3"/>
      <c r="AN11" s="1"/>
      <c r="AO11" s="4"/>
      <c r="AP11" s="4"/>
      <c r="AQ11" s="3"/>
      <c r="AR11" s="1"/>
      <c r="AS11" s="4"/>
      <c r="AT11" s="4"/>
      <c r="AU11" s="3"/>
      <c r="AV11" s="1"/>
      <c r="AW11" s="4"/>
      <c r="AX11" s="4"/>
      <c r="AY11" s="3"/>
      <c r="AZ11" s="1"/>
      <c r="BA11" s="4"/>
      <c r="BB11" s="4"/>
      <c r="BC11" s="3"/>
      <c r="BE11" s="4"/>
      <c r="BF11" s="4"/>
      <c r="BG11" s="3"/>
      <c r="BI11" s="4"/>
      <c r="BJ11" s="4"/>
      <c r="BK11" s="3"/>
    </row>
    <row r="12" spans="1:63" ht="13" x14ac:dyDescent="0.3">
      <c r="A12" s="20">
        <f t="shared" si="3"/>
        <v>7075</v>
      </c>
      <c r="B12" s="20">
        <f t="shared" si="0"/>
        <v>1634</v>
      </c>
      <c r="C12" s="39" t="s">
        <v>2</v>
      </c>
      <c r="D12" s="25">
        <v>0.54652777777777783</v>
      </c>
      <c r="E12" s="38"/>
      <c r="G12" s="20">
        <f t="shared" si="1"/>
        <v>5875</v>
      </c>
      <c r="H12" s="20">
        <f t="shared" si="2"/>
        <v>2402</v>
      </c>
      <c r="I12" s="41" t="s">
        <v>2</v>
      </c>
      <c r="J12" s="25">
        <v>0.73541666666666661</v>
      </c>
      <c r="K12" s="45"/>
      <c r="M12" s="11"/>
      <c r="N12" s="11"/>
      <c r="O12" s="3"/>
      <c r="P12" s="52"/>
      <c r="Q12" s="4"/>
      <c r="R12" s="4"/>
      <c r="S12" s="3"/>
      <c r="T12" s="1"/>
      <c r="U12" s="4"/>
      <c r="V12" s="4"/>
      <c r="W12" s="3"/>
      <c r="X12" s="1"/>
      <c r="Y12" s="4"/>
      <c r="Z12" s="4"/>
      <c r="AA12" s="3"/>
      <c r="AB12" s="1"/>
      <c r="AC12" s="4"/>
      <c r="AD12" s="4"/>
      <c r="AE12" s="3"/>
      <c r="AF12" s="1"/>
      <c r="AG12" s="4"/>
      <c r="AH12" s="4"/>
      <c r="AI12" s="3"/>
      <c r="AJ12" s="1"/>
      <c r="AK12" s="4"/>
      <c r="AL12" s="4"/>
      <c r="AM12" s="3"/>
      <c r="AN12" s="1"/>
      <c r="AO12" s="4"/>
      <c r="AP12" s="4"/>
      <c r="AQ12" s="3"/>
      <c r="AR12" s="1"/>
      <c r="AS12" s="4"/>
      <c r="AT12" s="4"/>
      <c r="AU12" s="3"/>
      <c r="AV12" s="1"/>
      <c r="AW12" s="4"/>
      <c r="AX12" s="4"/>
      <c r="AY12" s="3"/>
      <c r="AZ12" s="1"/>
      <c r="BA12" s="4"/>
      <c r="BB12" s="4"/>
      <c r="BC12" s="3"/>
      <c r="BE12" s="4"/>
      <c r="BF12" s="4"/>
      <c r="BG12" s="3"/>
      <c r="BI12" s="4"/>
      <c r="BJ12" s="4"/>
      <c r="BK12" s="3"/>
    </row>
    <row r="13" spans="1:63" ht="13" x14ac:dyDescent="0.3">
      <c r="A13" s="23">
        <f t="shared" si="3"/>
        <v>7050</v>
      </c>
      <c r="B13" s="23">
        <f t="shared" si="0"/>
        <v>1650</v>
      </c>
      <c r="C13" s="40" t="s">
        <v>3</v>
      </c>
      <c r="D13" s="25">
        <v>0.55069444444444449</v>
      </c>
      <c r="E13" s="38"/>
      <c r="G13" s="23">
        <f t="shared" si="1"/>
        <v>5850</v>
      </c>
      <c r="H13" s="23">
        <f t="shared" si="2"/>
        <v>2418</v>
      </c>
      <c r="I13" s="42" t="s">
        <v>3</v>
      </c>
      <c r="J13" s="22">
        <v>0.73958333333333337</v>
      </c>
      <c r="K13" s="44"/>
      <c r="M13" s="12"/>
      <c r="N13" s="12"/>
      <c r="O13" s="9"/>
      <c r="P13" s="52"/>
      <c r="Q13" s="4"/>
      <c r="R13" s="4"/>
      <c r="S13" s="3"/>
      <c r="T13" s="1"/>
      <c r="U13" s="4"/>
      <c r="V13" s="4"/>
      <c r="W13" s="3"/>
      <c r="X13" s="1"/>
      <c r="Y13" s="4"/>
      <c r="Z13" s="4"/>
      <c r="AA13" s="3"/>
      <c r="AB13" s="1"/>
      <c r="AC13" s="4"/>
      <c r="AD13" s="4"/>
      <c r="AE13" s="3"/>
      <c r="AF13" s="1"/>
      <c r="AG13" s="4"/>
      <c r="AH13" s="4"/>
      <c r="AI13" s="3"/>
      <c r="AJ13" s="1"/>
      <c r="AK13" s="4"/>
      <c r="AL13" s="4"/>
      <c r="AM13" s="3"/>
      <c r="AN13" s="1"/>
      <c r="AO13" s="4"/>
      <c r="AP13" s="4"/>
      <c r="AQ13" s="3"/>
      <c r="AR13" s="1"/>
      <c r="AS13" s="4"/>
      <c r="AT13" s="4"/>
      <c r="AU13" s="3"/>
      <c r="AV13" s="1"/>
      <c r="AW13" s="4"/>
      <c r="AX13" s="4"/>
      <c r="AY13" s="3"/>
      <c r="AZ13" s="1"/>
      <c r="BA13" s="4"/>
      <c r="BB13" s="4"/>
      <c r="BC13" s="3"/>
      <c r="BE13" s="4"/>
      <c r="BF13" s="4"/>
      <c r="BG13" s="3"/>
      <c r="BI13" s="4"/>
      <c r="BJ13" s="4"/>
      <c r="BK13" s="3"/>
    </row>
    <row r="14" spans="1:63" ht="13" x14ac:dyDescent="0.3">
      <c r="A14" s="20">
        <f t="shared" si="3"/>
        <v>7025</v>
      </c>
      <c r="B14" s="20">
        <f t="shared" si="0"/>
        <v>1666</v>
      </c>
      <c r="C14" s="41" t="s">
        <v>2</v>
      </c>
      <c r="D14" s="25">
        <v>0.5541666666666667</v>
      </c>
      <c r="E14" s="38"/>
      <c r="G14" s="20">
        <f t="shared" si="1"/>
        <v>5825</v>
      </c>
      <c r="H14" s="20">
        <f t="shared" si="2"/>
        <v>2434</v>
      </c>
      <c r="I14" s="39" t="s">
        <v>2</v>
      </c>
      <c r="J14" s="22">
        <v>0.74305555555555547</v>
      </c>
      <c r="K14" s="44"/>
      <c r="M14" s="11"/>
      <c r="N14" s="11"/>
      <c r="O14" s="3"/>
      <c r="P14" s="52"/>
      <c r="Q14" s="6"/>
      <c r="R14" s="6"/>
      <c r="S14" s="2"/>
      <c r="T14" s="1"/>
      <c r="U14" s="6"/>
      <c r="V14" s="6"/>
      <c r="W14" s="2"/>
      <c r="X14" s="1"/>
      <c r="Y14" s="6"/>
      <c r="Z14" s="6"/>
      <c r="AA14" s="2"/>
      <c r="AB14" s="1"/>
      <c r="AC14" s="6"/>
      <c r="AD14" s="6"/>
      <c r="AE14" s="2"/>
      <c r="AF14" s="1"/>
      <c r="AG14" s="6"/>
      <c r="AH14" s="6"/>
      <c r="AI14" s="2"/>
      <c r="AJ14" s="1"/>
      <c r="AK14" s="6"/>
      <c r="AL14" s="6"/>
      <c r="AM14" s="2"/>
      <c r="AN14" s="1"/>
      <c r="AO14" s="6"/>
      <c r="AP14" s="6"/>
      <c r="AQ14" s="2"/>
      <c r="AR14" s="1"/>
      <c r="AS14" s="6"/>
      <c r="AT14" s="6"/>
      <c r="AU14" s="2"/>
      <c r="AV14" s="1"/>
      <c r="AW14" s="6"/>
      <c r="AX14" s="6"/>
      <c r="AY14" s="2"/>
      <c r="AZ14" s="1"/>
      <c r="BA14" s="6"/>
      <c r="BB14" s="6"/>
      <c r="BC14" s="2"/>
      <c r="BE14" s="6"/>
      <c r="BF14" s="6"/>
      <c r="BG14" s="2"/>
      <c r="BI14" s="6"/>
      <c r="BJ14" s="6"/>
      <c r="BK14" s="2"/>
    </row>
    <row r="15" spans="1:63" ht="13" x14ac:dyDescent="0.3">
      <c r="A15" s="23">
        <f t="shared" si="3"/>
        <v>7000</v>
      </c>
      <c r="B15" s="23">
        <f t="shared" si="0"/>
        <v>1682</v>
      </c>
      <c r="C15" s="42" t="s">
        <v>3</v>
      </c>
      <c r="D15" s="25">
        <v>0.55833333333333335</v>
      </c>
      <c r="E15" s="38"/>
      <c r="G15" s="23">
        <f t="shared" si="1"/>
        <v>5800</v>
      </c>
      <c r="H15" s="23">
        <f t="shared" si="2"/>
        <v>2450</v>
      </c>
      <c r="I15" s="40" t="s">
        <v>3</v>
      </c>
      <c r="J15" s="22">
        <v>0.74722222222222223</v>
      </c>
      <c r="K15" s="44"/>
      <c r="M15" s="12"/>
      <c r="N15" s="12"/>
      <c r="O15" s="9"/>
      <c r="P15" s="52"/>
      <c r="Q15" s="6"/>
      <c r="R15" s="6"/>
      <c r="S15" s="2"/>
      <c r="T15" s="1"/>
      <c r="U15" s="6"/>
      <c r="V15" s="6"/>
      <c r="W15" s="2"/>
      <c r="X15" s="1"/>
      <c r="Y15" s="6"/>
      <c r="Z15" s="6"/>
      <c r="AA15" s="2"/>
      <c r="AB15" s="1"/>
      <c r="AC15" s="6"/>
      <c r="AD15" s="6"/>
      <c r="AE15" s="2"/>
      <c r="AF15" s="1"/>
      <c r="AG15" s="6"/>
      <c r="AH15" s="6"/>
      <c r="AI15" s="2"/>
      <c r="AJ15" s="1"/>
      <c r="AK15" s="6"/>
      <c r="AL15" s="6"/>
      <c r="AM15" s="2"/>
      <c r="AN15" s="1"/>
      <c r="AO15" s="6"/>
      <c r="AP15" s="6"/>
      <c r="AQ15" s="2"/>
      <c r="AR15" s="1"/>
      <c r="AS15" s="6"/>
      <c r="AT15" s="6"/>
      <c r="AU15" s="2"/>
      <c r="AV15" s="1"/>
      <c r="AW15" s="6"/>
      <c r="AX15" s="6"/>
      <c r="AY15" s="2"/>
      <c r="AZ15" s="1"/>
      <c r="BA15" s="6"/>
      <c r="BB15" s="6"/>
      <c r="BC15" s="2"/>
      <c r="BE15" s="6"/>
      <c r="BF15" s="6"/>
      <c r="BG15" s="2"/>
      <c r="BI15" s="6"/>
      <c r="BJ15" s="6"/>
      <c r="BK15" s="2"/>
    </row>
    <row r="16" spans="1:63" ht="13" x14ac:dyDescent="0.3">
      <c r="A16" s="20">
        <f t="shared" si="3"/>
        <v>6975</v>
      </c>
      <c r="B16" s="20">
        <f t="shared" si="0"/>
        <v>1698</v>
      </c>
      <c r="C16" s="39" t="s">
        <v>2</v>
      </c>
      <c r="D16" s="25">
        <v>0.5625</v>
      </c>
      <c r="E16" s="38"/>
      <c r="G16" s="20">
        <f t="shared" si="1"/>
        <v>5775</v>
      </c>
      <c r="H16" s="20">
        <f t="shared" si="2"/>
        <v>2466</v>
      </c>
      <c r="I16" s="41" t="s">
        <v>2</v>
      </c>
      <c r="J16" s="25">
        <v>0.75069444444444444</v>
      </c>
      <c r="K16" s="45"/>
      <c r="M16" s="11"/>
      <c r="N16" s="11"/>
      <c r="O16" s="3"/>
      <c r="P16" s="52"/>
      <c r="Q16" s="6"/>
      <c r="R16" s="6"/>
      <c r="S16" s="2"/>
      <c r="T16" s="1"/>
      <c r="U16" s="6"/>
      <c r="V16" s="6"/>
      <c r="W16" s="2"/>
      <c r="X16" s="1"/>
      <c r="Y16" s="6"/>
      <c r="Z16" s="6"/>
      <c r="AA16" s="2"/>
      <c r="AB16" s="1"/>
      <c r="AC16" s="6"/>
      <c r="AD16" s="6"/>
      <c r="AE16" s="2"/>
      <c r="AF16" s="1"/>
      <c r="AG16" s="6"/>
      <c r="AH16" s="6"/>
      <c r="AI16" s="2"/>
      <c r="AJ16" s="1"/>
      <c r="AK16" s="6"/>
      <c r="AL16" s="6"/>
      <c r="AM16" s="2"/>
      <c r="AN16" s="1"/>
      <c r="AO16" s="6"/>
      <c r="AP16" s="6"/>
      <c r="AQ16" s="2"/>
      <c r="AR16" s="1"/>
      <c r="AS16" s="6"/>
      <c r="AT16" s="6"/>
      <c r="AU16" s="2"/>
      <c r="AV16" s="1"/>
      <c r="AW16" s="6"/>
      <c r="AX16" s="6"/>
      <c r="AY16" s="2"/>
      <c r="AZ16" s="1"/>
      <c r="BA16" s="6"/>
      <c r="BB16" s="6"/>
      <c r="BC16" s="2"/>
      <c r="BE16" s="6"/>
      <c r="BF16" s="6"/>
      <c r="BG16" s="2"/>
      <c r="BI16" s="6"/>
      <c r="BJ16" s="6"/>
      <c r="BK16" s="2"/>
    </row>
    <row r="17" spans="1:63" ht="13" x14ac:dyDescent="0.3">
      <c r="A17" s="23">
        <f t="shared" si="3"/>
        <v>6950</v>
      </c>
      <c r="B17" s="23">
        <f t="shared" si="0"/>
        <v>1714</v>
      </c>
      <c r="C17" s="40" t="s">
        <v>3</v>
      </c>
      <c r="D17" s="25">
        <v>0.56597222222222221</v>
      </c>
      <c r="E17" s="38"/>
      <c r="G17" s="23">
        <f t="shared" si="1"/>
        <v>5750</v>
      </c>
      <c r="H17" s="23">
        <f t="shared" si="2"/>
        <v>2482</v>
      </c>
      <c r="I17" s="42" t="s">
        <v>3</v>
      </c>
      <c r="J17" s="22">
        <v>0.75486111111111109</v>
      </c>
      <c r="K17" s="44"/>
      <c r="M17" s="12"/>
      <c r="N17" s="12"/>
      <c r="O17" s="9"/>
      <c r="P17" s="52"/>
      <c r="Q17" s="6"/>
      <c r="R17" s="6"/>
      <c r="S17" s="2"/>
      <c r="T17" s="1"/>
      <c r="U17" s="6"/>
      <c r="V17" s="6"/>
      <c r="W17" s="2"/>
      <c r="X17" s="1"/>
      <c r="Y17" s="6"/>
      <c r="Z17" s="6"/>
      <c r="AA17" s="2"/>
      <c r="AB17" s="1"/>
      <c r="AC17" s="6"/>
      <c r="AD17" s="6"/>
      <c r="AE17" s="2"/>
      <c r="AF17" s="1"/>
      <c r="AG17" s="6"/>
      <c r="AH17" s="6"/>
      <c r="AI17" s="2"/>
      <c r="AJ17" s="1"/>
      <c r="AK17" s="6"/>
      <c r="AL17" s="6"/>
      <c r="AM17" s="2"/>
      <c r="AN17" s="1"/>
      <c r="AO17" s="6"/>
      <c r="AP17" s="6"/>
      <c r="AQ17" s="2"/>
      <c r="AR17" s="1"/>
      <c r="AS17" s="6"/>
      <c r="AT17" s="6"/>
      <c r="AU17" s="2"/>
      <c r="AV17" s="1"/>
      <c r="AW17" s="6"/>
      <c r="AX17" s="6"/>
      <c r="AY17" s="2"/>
      <c r="AZ17" s="1"/>
      <c r="BA17" s="6"/>
      <c r="BB17" s="6"/>
      <c r="BC17" s="2"/>
      <c r="BE17" s="6"/>
      <c r="BF17" s="6"/>
      <c r="BG17" s="2"/>
      <c r="BI17" s="6"/>
      <c r="BJ17" s="6"/>
      <c r="BK17" s="2"/>
    </row>
    <row r="18" spans="1:63" ht="13" x14ac:dyDescent="0.3">
      <c r="A18" s="20">
        <f t="shared" si="3"/>
        <v>6925</v>
      </c>
      <c r="B18" s="20">
        <f t="shared" si="0"/>
        <v>1730</v>
      </c>
      <c r="C18" s="41" t="s">
        <v>2</v>
      </c>
      <c r="D18" s="25">
        <v>0.56944444444444442</v>
      </c>
      <c r="E18" s="38"/>
      <c r="G18" s="20">
        <f t="shared" si="1"/>
        <v>5725</v>
      </c>
      <c r="H18" s="20">
        <f t="shared" si="2"/>
        <v>2498</v>
      </c>
      <c r="I18" s="39" t="s">
        <v>2</v>
      </c>
      <c r="J18" s="25">
        <v>0.7583333333333333</v>
      </c>
      <c r="K18" s="45"/>
      <c r="M18" s="11"/>
      <c r="N18" s="11"/>
      <c r="O18" s="3"/>
      <c r="P18" s="52"/>
      <c r="Q18" s="4"/>
      <c r="R18" s="4"/>
      <c r="S18" s="3"/>
      <c r="T18" s="8"/>
      <c r="U18" s="4"/>
      <c r="V18" s="4"/>
      <c r="W18" s="3"/>
      <c r="X18" s="8"/>
      <c r="Y18" s="4"/>
      <c r="Z18" s="4"/>
      <c r="AA18" s="3"/>
      <c r="AB18" s="8"/>
      <c r="AC18" s="4"/>
      <c r="AD18" s="4"/>
      <c r="AE18" s="3"/>
      <c r="AF18" s="8"/>
      <c r="AG18" s="4"/>
      <c r="AH18" s="4"/>
      <c r="AI18" s="3"/>
      <c r="AJ18" s="8"/>
      <c r="AK18" s="4"/>
      <c r="AL18" s="4"/>
      <c r="AM18" s="3"/>
      <c r="AN18" s="8"/>
      <c r="AO18" s="4"/>
      <c r="AP18" s="4"/>
      <c r="AQ18" s="3"/>
      <c r="AR18" s="8"/>
      <c r="AS18" s="4"/>
      <c r="AT18" s="4"/>
      <c r="AU18" s="3"/>
      <c r="AV18" s="8"/>
      <c r="AW18" s="4"/>
      <c r="AX18" s="4"/>
      <c r="AY18" s="3"/>
      <c r="AZ18" s="8"/>
      <c r="BA18" s="4"/>
      <c r="BB18" s="4"/>
      <c r="BC18" s="3"/>
      <c r="BE18" s="4"/>
      <c r="BF18" s="4"/>
      <c r="BG18" s="3"/>
      <c r="BI18" s="4"/>
      <c r="BJ18" s="4"/>
      <c r="BK18" s="3"/>
    </row>
    <row r="19" spans="1:63" ht="13" x14ac:dyDescent="0.3">
      <c r="A19" s="23">
        <f t="shared" si="3"/>
        <v>6900</v>
      </c>
      <c r="B19" s="23">
        <f t="shared" si="0"/>
        <v>1746</v>
      </c>
      <c r="C19" s="42" t="s">
        <v>3</v>
      </c>
      <c r="D19" s="25">
        <v>0.57361111111111118</v>
      </c>
      <c r="E19" s="38"/>
      <c r="G19" s="23">
        <f t="shared" si="1"/>
        <v>5700</v>
      </c>
      <c r="H19" s="23">
        <f t="shared" si="2"/>
        <v>2514</v>
      </c>
      <c r="I19" s="40" t="s">
        <v>3</v>
      </c>
      <c r="J19" s="22">
        <v>0.76249999999999996</v>
      </c>
      <c r="K19" s="44"/>
      <c r="M19" s="12"/>
      <c r="N19" s="12"/>
      <c r="O19" s="9"/>
      <c r="P19" s="52"/>
      <c r="Q19" s="4"/>
      <c r="R19" s="4"/>
      <c r="S19" s="3"/>
      <c r="T19" s="1"/>
      <c r="U19" s="4"/>
      <c r="V19" s="4"/>
      <c r="W19" s="3"/>
      <c r="X19" s="1"/>
      <c r="Y19" s="4"/>
      <c r="Z19" s="4"/>
      <c r="AA19" s="3"/>
      <c r="AB19" s="1"/>
      <c r="AC19" s="4"/>
      <c r="AD19" s="4"/>
      <c r="AE19" s="3"/>
      <c r="AF19" s="1"/>
      <c r="AG19" s="4"/>
      <c r="AH19" s="4"/>
      <c r="AI19" s="3"/>
      <c r="AJ19" s="1"/>
      <c r="AK19" s="4"/>
      <c r="AL19" s="4"/>
      <c r="AM19" s="3"/>
      <c r="AN19" s="1"/>
      <c r="AO19" s="4"/>
      <c r="AP19" s="4"/>
      <c r="AQ19" s="3"/>
      <c r="AR19" s="1"/>
      <c r="AS19" s="4"/>
      <c r="AT19" s="4"/>
      <c r="AU19" s="3"/>
      <c r="AV19" s="1"/>
      <c r="AW19" s="4"/>
      <c r="AX19" s="4"/>
      <c r="AY19" s="3"/>
      <c r="AZ19" s="1"/>
      <c r="BA19" s="4"/>
      <c r="BB19" s="4"/>
      <c r="BC19" s="3"/>
      <c r="BE19" s="4"/>
      <c r="BF19" s="4"/>
      <c r="BG19" s="3"/>
      <c r="BI19" s="4"/>
      <c r="BJ19" s="4"/>
      <c r="BK19" s="3"/>
    </row>
    <row r="20" spans="1:63" ht="13" x14ac:dyDescent="0.3">
      <c r="A20" s="20">
        <f t="shared" si="3"/>
        <v>6875</v>
      </c>
      <c r="B20" s="20">
        <f t="shared" si="0"/>
        <v>1762</v>
      </c>
      <c r="C20" s="39" t="s">
        <v>2</v>
      </c>
      <c r="D20" s="25">
        <v>0.57708333333333328</v>
      </c>
      <c r="E20" s="38"/>
      <c r="G20" s="20">
        <f t="shared" si="1"/>
        <v>5675</v>
      </c>
      <c r="H20" s="20">
        <f t="shared" si="2"/>
        <v>2530</v>
      </c>
      <c r="I20" s="41" t="s">
        <v>2</v>
      </c>
      <c r="J20" s="25">
        <v>0.7715277777777777</v>
      </c>
      <c r="K20" s="45"/>
      <c r="M20" s="11"/>
      <c r="N20" s="11"/>
      <c r="O20" s="3"/>
      <c r="P20" s="52"/>
      <c r="Q20" s="4"/>
      <c r="R20" s="4"/>
      <c r="S20" s="3"/>
      <c r="T20" s="1"/>
      <c r="U20" s="4"/>
      <c r="V20" s="4"/>
      <c r="W20" s="3"/>
      <c r="X20" s="1"/>
      <c r="Y20" s="4"/>
      <c r="Z20" s="4"/>
      <c r="AA20" s="3"/>
      <c r="AB20" s="1"/>
      <c r="AC20" s="4"/>
      <c r="AD20" s="4"/>
      <c r="AE20" s="3"/>
      <c r="AF20" s="1"/>
      <c r="AG20" s="4"/>
      <c r="AH20" s="4"/>
      <c r="AI20" s="3"/>
      <c r="AJ20" s="1"/>
      <c r="AK20" s="4"/>
      <c r="AL20" s="4"/>
      <c r="AM20" s="3"/>
      <c r="AN20" s="1"/>
      <c r="AO20" s="4"/>
      <c r="AP20" s="4"/>
      <c r="AQ20" s="3"/>
      <c r="AR20" s="1"/>
      <c r="AS20" s="4"/>
      <c r="AT20" s="4"/>
      <c r="AU20" s="3"/>
      <c r="AV20" s="1"/>
      <c r="AW20" s="4"/>
      <c r="AX20" s="4"/>
      <c r="AY20" s="3"/>
      <c r="AZ20" s="1"/>
      <c r="BA20" s="4"/>
      <c r="BB20" s="4"/>
      <c r="BC20" s="3"/>
      <c r="BE20" s="4"/>
      <c r="BF20" s="4"/>
      <c r="BG20" s="3"/>
      <c r="BI20" s="4"/>
      <c r="BJ20" s="4"/>
      <c r="BK20" s="3"/>
    </row>
    <row r="21" spans="1:63" ht="13" x14ac:dyDescent="0.3">
      <c r="A21" s="23">
        <f t="shared" si="3"/>
        <v>6850</v>
      </c>
      <c r="B21" s="23">
        <f t="shared" si="0"/>
        <v>1778</v>
      </c>
      <c r="C21" s="40" t="s">
        <v>3</v>
      </c>
      <c r="D21" s="25">
        <v>0.58125000000000004</v>
      </c>
      <c r="E21" s="38"/>
      <c r="G21" s="23">
        <f t="shared" si="1"/>
        <v>5650</v>
      </c>
      <c r="H21" s="23">
        <f t="shared" si="2"/>
        <v>2546</v>
      </c>
      <c r="I21" s="42" t="s">
        <v>3</v>
      </c>
      <c r="J21" s="22">
        <v>0.77569444444444446</v>
      </c>
      <c r="K21" s="44"/>
      <c r="M21" s="12"/>
      <c r="N21" s="12"/>
      <c r="O21" s="9"/>
      <c r="P21" s="52"/>
      <c r="Q21" s="4"/>
      <c r="R21" s="4"/>
      <c r="S21" s="3"/>
      <c r="T21" s="1"/>
      <c r="U21" s="4"/>
      <c r="V21" s="4"/>
      <c r="W21" s="3"/>
      <c r="X21" s="1"/>
      <c r="Y21" s="4"/>
      <c r="Z21" s="4"/>
      <c r="AA21" s="3"/>
      <c r="AB21" s="1"/>
      <c r="AC21" s="4"/>
      <c r="AD21" s="4"/>
      <c r="AE21" s="3"/>
      <c r="AF21" s="1"/>
      <c r="AG21" s="4"/>
      <c r="AH21" s="4"/>
      <c r="AI21" s="3"/>
      <c r="AJ21" s="1"/>
      <c r="AK21" s="4"/>
      <c r="AL21" s="4"/>
      <c r="AM21" s="3"/>
      <c r="AN21" s="1"/>
      <c r="AO21" s="4"/>
      <c r="AP21" s="4"/>
      <c r="AQ21" s="3"/>
      <c r="AR21" s="1"/>
      <c r="AS21" s="4"/>
      <c r="AT21" s="4"/>
      <c r="AU21" s="3"/>
      <c r="AV21" s="1"/>
      <c r="AW21" s="4"/>
      <c r="AX21" s="4"/>
      <c r="AY21" s="3"/>
      <c r="AZ21" s="1"/>
      <c r="BA21" s="4"/>
      <c r="BB21" s="4"/>
      <c r="BC21" s="3"/>
      <c r="BE21" s="4"/>
      <c r="BF21" s="4"/>
      <c r="BG21" s="3"/>
      <c r="BI21" s="4"/>
      <c r="BJ21" s="4"/>
      <c r="BK21" s="3"/>
    </row>
    <row r="22" spans="1:63" ht="13" x14ac:dyDescent="0.3">
      <c r="A22" s="20">
        <f t="shared" si="3"/>
        <v>6825</v>
      </c>
      <c r="B22" s="20">
        <f t="shared" si="0"/>
        <v>1794</v>
      </c>
      <c r="C22" s="41" t="s">
        <v>2</v>
      </c>
      <c r="D22" s="25">
        <v>0.5854166666666667</v>
      </c>
      <c r="E22" s="38"/>
      <c r="G22" s="26">
        <f t="shared" si="1"/>
        <v>5625</v>
      </c>
      <c r="H22" s="26">
        <v>2577</v>
      </c>
      <c r="I22" s="26" t="s">
        <v>2</v>
      </c>
      <c r="J22" s="19" t="s">
        <v>7</v>
      </c>
      <c r="K22" s="1" t="s">
        <v>8</v>
      </c>
      <c r="M22" s="11"/>
      <c r="N22" s="11"/>
      <c r="O22" s="3"/>
      <c r="P22" s="52"/>
      <c r="Q22" s="6"/>
      <c r="R22" s="6"/>
      <c r="S22" s="2"/>
      <c r="T22" s="1"/>
      <c r="U22" s="6"/>
      <c r="V22" s="6"/>
      <c r="W22" s="2"/>
      <c r="X22" s="1"/>
      <c r="Y22" s="6"/>
      <c r="Z22" s="6"/>
      <c r="AA22" s="2"/>
      <c r="AB22" s="1"/>
      <c r="AC22" s="6"/>
      <c r="AD22" s="6"/>
      <c r="AE22" s="2"/>
      <c r="AF22" s="1"/>
      <c r="AG22" s="6"/>
      <c r="AH22" s="6"/>
      <c r="AI22" s="2"/>
      <c r="AJ22" s="1"/>
      <c r="AK22" s="6"/>
      <c r="AL22" s="6"/>
      <c r="AM22" s="2"/>
      <c r="AN22" s="1"/>
      <c r="AO22" s="6"/>
      <c r="AP22" s="6"/>
      <c r="AQ22" s="2"/>
      <c r="AR22" s="1"/>
      <c r="AS22" s="6"/>
      <c r="AT22" s="6"/>
      <c r="AU22" s="2"/>
      <c r="AV22" s="1"/>
      <c r="AW22" s="6"/>
      <c r="AX22" s="6"/>
      <c r="AY22" s="2"/>
      <c r="AZ22" s="1"/>
      <c r="BA22" s="6"/>
      <c r="BB22" s="6"/>
      <c r="BC22" s="2"/>
      <c r="BE22" s="6"/>
      <c r="BF22" s="6"/>
      <c r="BG22" s="2"/>
      <c r="BI22" s="6"/>
      <c r="BJ22" s="6"/>
      <c r="BK22" s="2"/>
    </row>
    <row r="23" spans="1:63" ht="13" x14ac:dyDescent="0.3">
      <c r="A23" s="23">
        <f t="shared" si="3"/>
        <v>6800</v>
      </c>
      <c r="B23" s="23">
        <f t="shared" si="0"/>
        <v>1810</v>
      </c>
      <c r="C23" s="42" t="s">
        <v>3</v>
      </c>
      <c r="D23" s="25">
        <v>0.58958333333333335</v>
      </c>
      <c r="E23" s="38"/>
      <c r="G23" s="27">
        <v>5625</v>
      </c>
      <c r="H23" s="27">
        <v>2593</v>
      </c>
      <c r="I23" s="27" t="s">
        <v>3</v>
      </c>
      <c r="J23" s="19" t="s">
        <v>7</v>
      </c>
      <c r="K23" s="46"/>
      <c r="M23" s="12"/>
      <c r="N23" s="12"/>
      <c r="O23" s="9"/>
      <c r="Q23" s="6"/>
      <c r="R23" s="6"/>
      <c r="S23" s="2"/>
      <c r="T23" s="1"/>
      <c r="U23" s="6"/>
      <c r="V23" s="6"/>
      <c r="W23" s="2"/>
      <c r="X23" s="1"/>
      <c r="Y23" s="6"/>
      <c r="Z23" s="6"/>
      <c r="AA23" s="2"/>
      <c r="AB23" s="1"/>
      <c r="AC23" s="6"/>
      <c r="AD23" s="6"/>
      <c r="AE23" s="2"/>
      <c r="AF23" s="1"/>
      <c r="AG23" s="6"/>
      <c r="AH23" s="6"/>
      <c r="AI23" s="2"/>
      <c r="AJ23" s="1"/>
      <c r="AK23" s="6"/>
      <c r="AL23" s="6"/>
      <c r="AM23" s="2"/>
      <c r="AN23" s="1"/>
      <c r="AO23" s="6"/>
      <c r="AP23" s="6"/>
      <c r="AQ23" s="2"/>
      <c r="AR23" s="1"/>
      <c r="AS23" s="6"/>
      <c r="AT23" s="6"/>
      <c r="AU23" s="2"/>
      <c r="AV23" s="1"/>
      <c r="AW23" s="6"/>
      <c r="AX23" s="6"/>
      <c r="AY23" s="2"/>
      <c r="AZ23" s="1"/>
      <c r="BA23" s="6"/>
      <c r="BB23" s="6"/>
      <c r="BC23" s="2"/>
      <c r="BE23" s="6"/>
      <c r="BF23" s="6"/>
      <c r="BG23" s="2"/>
      <c r="BI23" s="6"/>
      <c r="BJ23" s="6"/>
      <c r="BK23" s="2"/>
    </row>
    <row r="24" spans="1:63" ht="13" x14ac:dyDescent="0.3">
      <c r="A24" s="20">
        <f t="shared" si="3"/>
        <v>6775</v>
      </c>
      <c r="B24" s="20">
        <f t="shared" si="0"/>
        <v>1826</v>
      </c>
      <c r="C24" s="39" t="s">
        <v>2</v>
      </c>
      <c r="D24" s="25">
        <v>0.59305555555555556</v>
      </c>
      <c r="E24" s="38"/>
      <c r="G24" s="20">
        <v>5625</v>
      </c>
      <c r="H24" s="20">
        <f>H23+16</f>
        <v>2609</v>
      </c>
      <c r="I24" s="39" t="s">
        <v>2</v>
      </c>
      <c r="J24" s="25">
        <v>0.80833333333333324</v>
      </c>
      <c r="K24" s="45"/>
      <c r="M24" s="11"/>
      <c r="N24" s="11"/>
      <c r="O24" s="3"/>
      <c r="R24" s="6"/>
      <c r="S24" s="2"/>
      <c r="T24" s="1"/>
      <c r="U24" s="6"/>
      <c r="V24" s="6"/>
      <c r="W24" s="2"/>
      <c r="X24" s="1"/>
      <c r="Y24" s="6"/>
      <c r="Z24" s="6"/>
      <c r="AA24" s="2"/>
      <c r="AB24" s="1"/>
      <c r="AC24" s="6"/>
      <c r="AD24" s="6"/>
      <c r="AE24" s="2"/>
      <c r="AF24" s="1"/>
      <c r="AG24" s="6"/>
      <c r="AH24" s="6"/>
      <c r="AI24" s="2"/>
      <c r="AJ24" s="1"/>
      <c r="AK24" s="6"/>
      <c r="AL24" s="6"/>
      <c r="AM24" s="2"/>
      <c r="AN24" s="1"/>
      <c r="AO24" s="6"/>
      <c r="AP24" s="6"/>
      <c r="AQ24" s="2"/>
      <c r="AR24" s="1"/>
      <c r="AS24" s="6"/>
      <c r="AT24" s="6"/>
      <c r="AU24" s="2"/>
      <c r="AV24" s="1"/>
      <c r="AW24" s="6"/>
      <c r="AX24" s="6"/>
      <c r="AY24" s="2"/>
      <c r="AZ24" s="1"/>
      <c r="BA24" s="6"/>
      <c r="BB24" s="6"/>
      <c r="BC24" s="2"/>
      <c r="BE24" s="6"/>
      <c r="BF24" s="6"/>
      <c r="BG24" s="2"/>
      <c r="BI24" s="6"/>
      <c r="BJ24" s="6"/>
      <c r="BK24" s="2"/>
    </row>
    <row r="25" spans="1:63" ht="13" x14ac:dyDescent="0.3">
      <c r="A25" s="23">
        <f t="shared" si="3"/>
        <v>6750</v>
      </c>
      <c r="B25" s="23">
        <f t="shared" si="0"/>
        <v>1842</v>
      </c>
      <c r="C25" s="40" t="s">
        <v>3</v>
      </c>
      <c r="D25" s="25">
        <v>0.59722222222222221</v>
      </c>
      <c r="E25" s="38"/>
      <c r="G25" s="23">
        <f>G24-25</f>
        <v>5600</v>
      </c>
      <c r="H25" s="23">
        <f>H24+16</f>
        <v>2625</v>
      </c>
      <c r="I25" s="40" t="s">
        <v>3</v>
      </c>
      <c r="J25" s="22">
        <v>0.81180555555555556</v>
      </c>
      <c r="K25" s="44"/>
      <c r="M25" s="12"/>
      <c r="N25" s="12"/>
      <c r="O25" s="9"/>
      <c r="R25" s="6"/>
      <c r="S25" s="2"/>
      <c r="T25" s="1"/>
      <c r="U25" s="6"/>
      <c r="V25" s="6"/>
      <c r="W25" s="2"/>
      <c r="X25" s="1"/>
      <c r="Y25" s="6"/>
      <c r="Z25" s="6"/>
      <c r="AA25" s="2"/>
      <c r="AB25" s="1"/>
      <c r="AC25" s="6"/>
      <c r="AD25" s="6"/>
      <c r="AE25" s="2"/>
      <c r="AF25" s="1"/>
      <c r="AG25" s="6"/>
      <c r="AH25" s="6"/>
      <c r="AI25" s="2"/>
      <c r="AJ25" s="1"/>
      <c r="AK25" s="6"/>
      <c r="AL25" s="6"/>
      <c r="AM25" s="2"/>
      <c r="AN25" s="1"/>
      <c r="AO25" s="6"/>
      <c r="AP25" s="6"/>
      <c r="AQ25" s="2"/>
      <c r="AR25" s="1"/>
      <c r="AS25" s="6"/>
      <c r="AT25" s="6"/>
      <c r="AU25" s="2"/>
      <c r="AV25" s="1"/>
      <c r="AW25" s="6"/>
      <c r="AX25" s="6"/>
      <c r="AY25" s="2"/>
      <c r="AZ25" s="1"/>
      <c r="BA25" s="6"/>
      <c r="BB25" s="6"/>
      <c r="BC25" s="2"/>
      <c r="BE25" s="6"/>
      <c r="BF25" s="6"/>
      <c r="BG25" s="2"/>
      <c r="BI25" s="6"/>
      <c r="BJ25" s="6"/>
      <c r="BK25" s="2"/>
    </row>
    <row r="26" spans="1:63" ht="13" x14ac:dyDescent="0.3">
      <c r="A26" s="20">
        <f t="shared" si="3"/>
        <v>6725</v>
      </c>
      <c r="B26" s="20">
        <f t="shared" si="0"/>
        <v>1858</v>
      </c>
      <c r="C26" s="41" t="s">
        <v>2</v>
      </c>
      <c r="D26" s="25">
        <v>0.60069444444444442</v>
      </c>
      <c r="E26" s="38"/>
      <c r="G26" s="20">
        <f t="shared" ref="G26:G49" si="4">G25-25</f>
        <v>5575</v>
      </c>
      <c r="H26" s="20">
        <f t="shared" ref="H26:H49" si="5">H25+16</f>
        <v>2641</v>
      </c>
      <c r="I26" s="41" t="s">
        <v>2</v>
      </c>
      <c r="J26" s="25">
        <v>0.81527777777777777</v>
      </c>
      <c r="K26" s="45"/>
      <c r="M26" s="11"/>
      <c r="N26" s="11"/>
      <c r="O26" s="3"/>
      <c r="R26" s="4"/>
      <c r="S26" s="3"/>
      <c r="T26" s="8"/>
      <c r="U26" s="4"/>
      <c r="V26" s="4"/>
      <c r="W26" s="3"/>
      <c r="X26" s="8"/>
      <c r="Y26" s="4"/>
      <c r="Z26" s="4"/>
      <c r="AA26" s="3"/>
      <c r="AB26" s="8"/>
      <c r="AC26" s="4"/>
      <c r="AD26" s="4"/>
      <c r="AE26" s="3"/>
      <c r="AF26" s="8"/>
      <c r="AG26" s="4"/>
      <c r="AH26" s="4"/>
      <c r="AI26" s="3"/>
      <c r="AJ26" s="8"/>
      <c r="AK26" s="4"/>
      <c r="AL26" s="4"/>
      <c r="AM26" s="3"/>
      <c r="AN26" s="8"/>
      <c r="AO26" s="4"/>
      <c r="AP26" s="4"/>
      <c r="AQ26" s="3"/>
      <c r="AR26" s="8"/>
      <c r="AS26" s="4"/>
      <c r="AT26" s="4"/>
      <c r="AU26" s="3"/>
      <c r="AV26" s="8"/>
      <c r="AW26" s="4"/>
      <c r="AX26" s="4"/>
      <c r="AY26" s="3"/>
      <c r="AZ26" s="8"/>
      <c r="BA26" s="4"/>
      <c r="BB26" s="4"/>
      <c r="BC26" s="3"/>
      <c r="BE26" s="4"/>
      <c r="BF26" s="4"/>
      <c r="BG26" s="3"/>
      <c r="BI26" s="4"/>
      <c r="BJ26" s="4"/>
      <c r="BK26" s="3"/>
    </row>
    <row r="27" spans="1:63" ht="13" x14ac:dyDescent="0.3">
      <c r="A27" s="23">
        <f t="shared" si="3"/>
        <v>6700</v>
      </c>
      <c r="B27" s="23">
        <f t="shared" si="0"/>
        <v>1874</v>
      </c>
      <c r="C27" s="42" t="s">
        <v>3</v>
      </c>
      <c r="D27" s="25">
        <v>0.60486111111111118</v>
      </c>
      <c r="E27" s="38"/>
      <c r="G27" s="23">
        <f t="shared" si="4"/>
        <v>5550</v>
      </c>
      <c r="H27" s="23">
        <f t="shared" si="5"/>
        <v>2657</v>
      </c>
      <c r="I27" s="42" t="s">
        <v>3</v>
      </c>
      <c r="J27" s="22">
        <v>0.81874999999999998</v>
      </c>
      <c r="K27" s="44"/>
      <c r="M27" s="12"/>
      <c r="N27" s="12"/>
      <c r="O27" s="9"/>
      <c r="P27" s="52"/>
      <c r="R27" s="4"/>
      <c r="S27" s="3"/>
      <c r="T27" s="1"/>
      <c r="U27" s="4"/>
      <c r="V27" s="4"/>
      <c r="W27" s="3"/>
      <c r="X27" s="1"/>
      <c r="Y27" s="4"/>
      <c r="Z27" s="4"/>
      <c r="AA27" s="3"/>
      <c r="AB27" s="1"/>
      <c r="AC27" s="4"/>
      <c r="AD27" s="4"/>
      <c r="AE27" s="3"/>
      <c r="AF27" s="1"/>
      <c r="AG27" s="4"/>
      <c r="AH27" s="4"/>
      <c r="AI27" s="3"/>
      <c r="AJ27" s="1"/>
      <c r="AK27" s="4"/>
      <c r="AL27" s="4"/>
      <c r="AM27" s="3"/>
      <c r="AN27" s="1"/>
      <c r="AO27" s="4"/>
      <c r="AP27" s="4"/>
      <c r="AQ27" s="3"/>
      <c r="AR27" s="1"/>
      <c r="AS27" s="4"/>
      <c r="AT27" s="4"/>
      <c r="AU27" s="3"/>
      <c r="AV27" s="1"/>
      <c r="AW27" s="4"/>
      <c r="AX27" s="4"/>
      <c r="AY27" s="3"/>
      <c r="AZ27" s="1"/>
      <c r="BA27" s="4"/>
      <c r="BB27" s="4"/>
      <c r="BC27" s="3"/>
      <c r="BE27" s="4"/>
      <c r="BF27" s="4"/>
      <c r="BG27" s="3"/>
      <c r="BI27" s="4"/>
      <c r="BJ27" s="4"/>
      <c r="BK27" s="3"/>
    </row>
    <row r="28" spans="1:63" ht="13" x14ac:dyDescent="0.3">
      <c r="A28" s="20">
        <f t="shared" si="3"/>
        <v>6675</v>
      </c>
      <c r="B28" s="20">
        <f t="shared" si="0"/>
        <v>1890</v>
      </c>
      <c r="C28" s="39" t="s">
        <v>2</v>
      </c>
      <c r="D28" s="22">
        <v>0.60833333333333328</v>
      </c>
      <c r="E28" s="38"/>
      <c r="G28" s="20">
        <f t="shared" si="4"/>
        <v>5525</v>
      </c>
      <c r="H28" s="20">
        <f t="shared" si="5"/>
        <v>2673</v>
      </c>
      <c r="I28" s="39" t="s">
        <v>2</v>
      </c>
      <c r="J28" s="25">
        <v>0.8222222222222223</v>
      </c>
      <c r="K28" s="45"/>
      <c r="M28" s="11"/>
      <c r="N28" s="11"/>
      <c r="O28" s="3"/>
      <c r="P28" s="52"/>
      <c r="Q28" s="4"/>
      <c r="R28" s="4"/>
      <c r="S28" s="3"/>
      <c r="T28" s="1"/>
      <c r="U28" s="4"/>
      <c r="V28" s="4"/>
      <c r="W28" s="3"/>
      <c r="X28" s="1"/>
      <c r="Y28" s="4"/>
      <c r="Z28" s="4"/>
      <c r="AA28" s="3"/>
      <c r="AB28" s="1"/>
      <c r="AC28" s="4"/>
      <c r="AD28" s="4"/>
      <c r="AE28" s="3"/>
      <c r="AF28" s="1"/>
      <c r="AG28" s="4"/>
      <c r="AH28" s="4"/>
      <c r="AI28" s="3"/>
      <c r="AJ28" s="1"/>
      <c r="AK28" s="4"/>
      <c r="AL28" s="4"/>
      <c r="AM28" s="3"/>
      <c r="AN28" s="1"/>
      <c r="AO28" s="4"/>
      <c r="AP28" s="4"/>
      <c r="AQ28" s="3"/>
      <c r="AR28" s="1"/>
      <c r="AS28" s="4"/>
      <c r="AT28" s="4"/>
      <c r="AU28" s="3"/>
      <c r="AV28" s="1"/>
      <c r="AW28" s="4"/>
      <c r="AX28" s="4"/>
      <c r="AY28" s="3"/>
      <c r="AZ28" s="1"/>
      <c r="BA28" s="4"/>
      <c r="BB28" s="4"/>
      <c r="BC28" s="3"/>
      <c r="BE28" s="4"/>
      <c r="BF28" s="4"/>
      <c r="BG28" s="3"/>
      <c r="BI28" s="4"/>
      <c r="BJ28" s="4"/>
      <c r="BK28" s="3"/>
    </row>
    <row r="29" spans="1:63" ht="13" x14ac:dyDescent="0.3">
      <c r="A29" s="23">
        <f t="shared" si="3"/>
        <v>6650</v>
      </c>
      <c r="B29" s="23">
        <f t="shared" si="0"/>
        <v>1906</v>
      </c>
      <c r="C29" s="40" t="s">
        <v>3</v>
      </c>
      <c r="D29" s="22">
        <v>0.61250000000000004</v>
      </c>
      <c r="E29" s="38"/>
      <c r="G29" s="23">
        <f t="shared" si="4"/>
        <v>5500</v>
      </c>
      <c r="H29" s="23">
        <f t="shared" si="5"/>
        <v>2689</v>
      </c>
      <c r="I29" s="40" t="s">
        <v>3</v>
      </c>
      <c r="J29" s="25">
        <v>0.82638888888888884</v>
      </c>
      <c r="K29" s="53"/>
      <c r="L29" s="54"/>
      <c r="M29" s="54"/>
      <c r="N29" s="12"/>
      <c r="O29" s="9"/>
      <c r="P29" s="52"/>
      <c r="Q29" s="4"/>
      <c r="R29" s="4"/>
      <c r="S29" s="3"/>
      <c r="T29" s="1"/>
      <c r="U29" s="4"/>
      <c r="V29" s="4"/>
      <c r="W29" s="3"/>
      <c r="X29" s="1"/>
      <c r="Y29" s="4"/>
      <c r="Z29" s="4"/>
      <c r="AA29" s="3"/>
      <c r="AB29" s="1"/>
      <c r="AC29" s="4"/>
      <c r="AD29" s="4"/>
      <c r="AE29" s="3"/>
      <c r="AF29" s="1"/>
      <c r="AG29" s="4"/>
      <c r="AH29" s="4"/>
      <c r="AI29" s="3"/>
      <c r="AJ29" s="1"/>
      <c r="AK29" s="4"/>
      <c r="AL29" s="4"/>
      <c r="AM29" s="3"/>
      <c r="AN29" s="1"/>
      <c r="AO29" s="4"/>
      <c r="AP29" s="4"/>
      <c r="AQ29" s="3"/>
      <c r="AR29" s="1"/>
      <c r="AS29" s="4"/>
      <c r="AT29" s="4"/>
      <c r="AU29" s="3"/>
      <c r="AV29" s="1"/>
      <c r="AW29" s="4"/>
      <c r="AX29" s="4"/>
      <c r="AY29" s="3"/>
      <c r="AZ29" s="1"/>
      <c r="BA29" s="4"/>
      <c r="BB29" s="4"/>
      <c r="BC29" s="3"/>
      <c r="BE29" s="4"/>
      <c r="BF29" s="4"/>
      <c r="BG29" s="3"/>
      <c r="BI29" s="4"/>
      <c r="BJ29" s="4"/>
      <c r="BK29" s="3"/>
    </row>
    <row r="30" spans="1:63" ht="13" x14ac:dyDescent="0.3">
      <c r="A30" s="20">
        <f t="shared" si="3"/>
        <v>6625</v>
      </c>
      <c r="B30" s="20">
        <f t="shared" si="0"/>
        <v>1922</v>
      </c>
      <c r="C30" s="41" t="s">
        <v>2</v>
      </c>
      <c r="D30" s="22">
        <v>0.61597222222222225</v>
      </c>
      <c r="E30" s="38"/>
      <c r="G30" s="20">
        <f t="shared" si="4"/>
        <v>5475</v>
      </c>
      <c r="H30" s="20">
        <f t="shared" si="5"/>
        <v>2705</v>
      </c>
      <c r="I30" s="41" t="s">
        <v>2</v>
      </c>
      <c r="J30" s="25">
        <v>0.8305555555555556</v>
      </c>
      <c r="K30" s="53"/>
      <c r="L30" s="54"/>
      <c r="M30" s="55"/>
      <c r="N30" s="11"/>
      <c r="O30" s="3"/>
      <c r="P30" s="52"/>
      <c r="Q30" s="6"/>
      <c r="R30" s="6"/>
      <c r="S30" s="2"/>
      <c r="T30" s="1"/>
      <c r="U30" s="6"/>
      <c r="V30" s="6"/>
      <c r="W30" s="2"/>
      <c r="X30" s="1"/>
      <c r="Y30" s="6"/>
      <c r="Z30" s="6"/>
      <c r="AA30" s="2"/>
      <c r="AB30" s="1"/>
      <c r="AC30" s="6"/>
      <c r="AD30" s="6"/>
      <c r="AE30" s="2"/>
      <c r="AF30" s="1"/>
      <c r="AG30" s="6"/>
      <c r="AH30" s="6"/>
      <c r="AI30" s="2"/>
      <c r="AJ30" s="1"/>
      <c r="AK30" s="6"/>
      <c r="AL30" s="6"/>
      <c r="AM30" s="2"/>
      <c r="AN30" s="1"/>
      <c r="AO30" s="6"/>
      <c r="AP30" s="6"/>
      <c r="AQ30" s="2"/>
      <c r="AR30" s="1"/>
      <c r="AS30" s="6"/>
      <c r="AT30" s="6"/>
      <c r="AU30" s="2"/>
      <c r="AV30" s="1"/>
      <c r="AW30" s="6"/>
      <c r="AX30" s="6"/>
      <c r="AY30" s="2"/>
      <c r="AZ30" s="1"/>
      <c r="BA30" s="6"/>
      <c r="BB30" s="6"/>
      <c r="BC30" s="2"/>
      <c r="BE30" s="6"/>
      <c r="BF30" s="6"/>
      <c r="BG30" s="2"/>
      <c r="BI30" s="6"/>
      <c r="BJ30" s="6"/>
      <c r="BK30" s="2"/>
    </row>
    <row r="31" spans="1:63" ht="13" x14ac:dyDescent="0.3">
      <c r="A31" s="23">
        <f t="shared" si="3"/>
        <v>6600</v>
      </c>
      <c r="B31" s="23">
        <f t="shared" si="0"/>
        <v>1938</v>
      </c>
      <c r="C31" s="42" t="s">
        <v>3</v>
      </c>
      <c r="D31" s="22">
        <v>0.62013888888888891</v>
      </c>
      <c r="E31" s="38"/>
      <c r="G31" s="23">
        <f t="shared" si="4"/>
        <v>5450</v>
      </c>
      <c r="H31" s="23">
        <f t="shared" si="5"/>
        <v>2721</v>
      </c>
      <c r="I31" s="42" t="s">
        <v>3</v>
      </c>
      <c r="J31" s="25">
        <v>0.83333333333333337</v>
      </c>
      <c r="K31" s="56"/>
      <c r="L31" s="57"/>
      <c r="M31" s="57"/>
      <c r="N31" s="12"/>
      <c r="O31" s="9"/>
      <c r="P31" s="52"/>
      <c r="Q31" s="6"/>
      <c r="R31" s="6"/>
      <c r="S31" s="2"/>
      <c r="T31" s="1"/>
      <c r="U31" s="6"/>
      <c r="V31" s="6"/>
      <c r="W31" s="2"/>
      <c r="X31" s="1"/>
      <c r="Y31" s="6"/>
      <c r="Z31" s="6"/>
      <c r="AA31" s="2"/>
      <c r="AB31" s="1"/>
      <c r="AC31" s="6"/>
      <c r="AD31" s="6"/>
      <c r="AE31" s="2"/>
      <c r="AF31" s="1"/>
      <c r="AG31" s="6"/>
      <c r="AH31" s="6"/>
      <c r="AI31" s="2"/>
      <c r="AJ31" s="1"/>
      <c r="AK31" s="6"/>
      <c r="AL31" s="6"/>
      <c r="AM31" s="2"/>
      <c r="AN31" s="1"/>
      <c r="AO31" s="6"/>
      <c r="AP31" s="6"/>
      <c r="AQ31" s="2"/>
      <c r="AR31" s="1"/>
      <c r="AS31" s="6"/>
      <c r="AT31" s="6"/>
      <c r="AU31" s="2"/>
      <c r="AV31" s="1"/>
      <c r="AW31" s="6"/>
      <c r="AX31" s="6"/>
      <c r="AY31" s="2"/>
      <c r="AZ31" s="1"/>
      <c r="BA31" s="6"/>
      <c r="BB31" s="6"/>
      <c r="BC31" s="2"/>
      <c r="BE31" s="6"/>
      <c r="BF31" s="6"/>
      <c r="BG31" s="2"/>
      <c r="BI31" s="6"/>
      <c r="BJ31" s="6"/>
      <c r="BK31" s="2"/>
    </row>
    <row r="32" spans="1:63" ht="13" x14ac:dyDescent="0.3">
      <c r="A32" s="20">
        <f t="shared" si="3"/>
        <v>6575</v>
      </c>
      <c r="B32" s="20">
        <f t="shared" si="0"/>
        <v>1954</v>
      </c>
      <c r="C32" s="39" t="s">
        <v>2</v>
      </c>
      <c r="D32" s="22">
        <v>0.62430555555555556</v>
      </c>
      <c r="E32" s="38"/>
      <c r="G32" s="20">
        <f t="shared" si="4"/>
        <v>5425</v>
      </c>
      <c r="H32" s="20">
        <f t="shared" si="5"/>
        <v>2737</v>
      </c>
      <c r="I32" s="39" t="s">
        <v>2</v>
      </c>
      <c r="J32" s="25">
        <v>0.83680555555555547</v>
      </c>
      <c r="K32" s="58"/>
      <c r="L32" s="57"/>
      <c r="M32" s="55"/>
      <c r="N32" s="11"/>
      <c r="O32" s="3"/>
      <c r="P32" s="52"/>
      <c r="Q32" s="6"/>
      <c r="R32" s="6"/>
      <c r="S32" s="2"/>
      <c r="T32" s="1"/>
      <c r="U32" s="6"/>
      <c r="V32" s="6"/>
      <c r="W32" s="2"/>
      <c r="X32" s="1"/>
      <c r="Y32" s="6"/>
      <c r="Z32" s="6"/>
      <c r="AA32" s="2"/>
      <c r="AB32" s="1"/>
      <c r="AC32" s="6"/>
      <c r="AD32" s="6"/>
      <c r="AE32" s="2"/>
      <c r="AF32" s="1"/>
      <c r="AG32" s="6"/>
      <c r="AH32" s="6"/>
      <c r="AI32" s="2"/>
      <c r="AJ32" s="1"/>
      <c r="AK32" s="6"/>
      <c r="AL32" s="6"/>
      <c r="AM32" s="2"/>
      <c r="AN32" s="1"/>
      <c r="AO32" s="6"/>
      <c r="AP32" s="6"/>
      <c r="AQ32" s="2"/>
      <c r="AR32" s="1"/>
      <c r="AS32" s="6"/>
      <c r="AT32" s="6"/>
      <c r="AU32" s="2"/>
      <c r="AV32" s="1"/>
      <c r="AW32" s="6"/>
      <c r="AX32" s="6"/>
      <c r="AY32" s="2"/>
      <c r="AZ32" s="1"/>
      <c r="BA32" s="6"/>
      <c r="BB32" s="6"/>
      <c r="BC32" s="2"/>
      <c r="BE32" s="6"/>
      <c r="BF32" s="6"/>
      <c r="BG32" s="2"/>
      <c r="BI32" s="6"/>
      <c r="BJ32" s="6"/>
      <c r="BK32" s="2"/>
    </row>
    <row r="33" spans="1:63" ht="13" x14ac:dyDescent="0.3">
      <c r="A33" s="23">
        <f t="shared" si="3"/>
        <v>6550</v>
      </c>
      <c r="B33" s="23">
        <f t="shared" si="0"/>
        <v>1970</v>
      </c>
      <c r="C33" s="40" t="s">
        <v>3</v>
      </c>
      <c r="D33" s="22">
        <v>0.62777777777777777</v>
      </c>
      <c r="E33" s="38"/>
      <c r="G33" s="23">
        <f t="shared" si="4"/>
        <v>5400</v>
      </c>
      <c r="H33" s="23">
        <f t="shared" si="5"/>
        <v>2753</v>
      </c>
      <c r="I33" s="40" t="s">
        <v>3</v>
      </c>
      <c r="J33" s="25">
        <v>0.84097222222222223</v>
      </c>
      <c r="K33" s="59"/>
      <c r="L33" s="57"/>
      <c r="M33" s="57"/>
      <c r="N33" s="12"/>
      <c r="O33" s="9"/>
      <c r="P33" s="52"/>
      <c r="Q33" s="6"/>
      <c r="R33" s="6"/>
      <c r="S33" s="2"/>
      <c r="T33" s="1"/>
      <c r="U33" s="6"/>
      <c r="V33" s="6"/>
      <c r="W33" s="2"/>
      <c r="X33" s="1"/>
      <c r="Y33" s="6"/>
      <c r="Z33" s="6"/>
      <c r="AA33" s="2"/>
      <c r="AB33" s="1"/>
      <c r="AC33" s="6"/>
      <c r="AD33" s="6"/>
      <c r="AE33" s="2"/>
      <c r="AF33" s="1"/>
      <c r="AG33" s="6"/>
      <c r="AH33" s="6"/>
      <c r="AI33" s="2"/>
      <c r="AJ33" s="1"/>
      <c r="AK33" s="6"/>
      <c r="AL33" s="6"/>
      <c r="AM33" s="2"/>
      <c r="AN33" s="1"/>
      <c r="AO33" s="6"/>
      <c r="AP33" s="6"/>
      <c r="AQ33" s="2"/>
      <c r="AR33" s="1"/>
      <c r="AS33" s="6"/>
      <c r="AT33" s="6"/>
      <c r="AU33" s="2"/>
      <c r="AV33" s="1"/>
      <c r="AW33" s="6"/>
      <c r="AX33" s="6"/>
      <c r="AY33" s="2"/>
      <c r="AZ33" s="1"/>
      <c r="BA33" s="6"/>
      <c r="BB33" s="6"/>
      <c r="BC33" s="2"/>
      <c r="BE33" s="6"/>
      <c r="BF33" s="6"/>
      <c r="BG33" s="2"/>
      <c r="BI33" s="6"/>
      <c r="BJ33" s="6"/>
      <c r="BK33" s="2"/>
    </row>
    <row r="34" spans="1:63" ht="13" x14ac:dyDescent="0.3">
      <c r="A34" s="20">
        <f t="shared" si="3"/>
        <v>6525</v>
      </c>
      <c r="B34" s="20">
        <f t="shared" si="0"/>
        <v>1986</v>
      </c>
      <c r="C34" s="41" t="s">
        <v>2</v>
      </c>
      <c r="D34" s="22">
        <v>0.63124999999999998</v>
      </c>
      <c r="E34" s="38"/>
      <c r="G34" s="20">
        <f t="shared" si="4"/>
        <v>5375</v>
      </c>
      <c r="H34" s="20">
        <f t="shared" si="5"/>
        <v>2769</v>
      </c>
      <c r="I34" s="41" t="s">
        <v>2</v>
      </c>
      <c r="J34" s="25">
        <v>0.84444444444444444</v>
      </c>
      <c r="K34" s="60"/>
      <c r="L34" s="61"/>
      <c r="M34" s="55"/>
      <c r="N34" s="11"/>
      <c r="O34" s="3"/>
      <c r="P34" s="52"/>
      <c r="Q34" s="4"/>
      <c r="R34" s="4"/>
      <c r="S34" s="3"/>
      <c r="T34" s="8"/>
      <c r="U34" s="4"/>
      <c r="V34" s="4"/>
      <c r="W34" s="3"/>
      <c r="X34" s="8"/>
      <c r="Y34" s="4"/>
      <c r="Z34" s="4"/>
      <c r="AA34" s="3"/>
      <c r="AB34" s="8"/>
      <c r="AC34" s="4"/>
      <c r="AD34" s="4"/>
      <c r="AE34" s="3"/>
      <c r="AF34" s="8"/>
      <c r="AG34" s="4"/>
      <c r="AH34" s="4"/>
      <c r="AI34" s="3"/>
      <c r="AJ34" s="8"/>
      <c r="AK34" s="4"/>
      <c r="AL34" s="4"/>
      <c r="AM34" s="3"/>
      <c r="AN34" s="8"/>
      <c r="AO34" s="4"/>
      <c r="AP34" s="4"/>
      <c r="AQ34" s="3"/>
      <c r="AR34" s="8"/>
      <c r="AS34" s="4"/>
      <c r="AT34" s="4"/>
      <c r="AU34" s="3"/>
      <c r="AV34" s="8"/>
      <c r="AW34" s="4"/>
      <c r="AX34" s="4"/>
      <c r="AY34" s="3"/>
      <c r="AZ34" s="8"/>
      <c r="BA34" s="4"/>
      <c r="BB34" s="4"/>
      <c r="BC34" s="3"/>
      <c r="BE34" s="4"/>
      <c r="BF34" s="4"/>
      <c r="BG34" s="3"/>
      <c r="BI34" s="4"/>
      <c r="BJ34" s="4"/>
      <c r="BK34" s="3"/>
    </row>
    <row r="35" spans="1:63" ht="13" x14ac:dyDescent="0.3">
      <c r="A35" s="23">
        <f t="shared" si="3"/>
        <v>6500</v>
      </c>
      <c r="B35" s="23">
        <f t="shared" si="0"/>
        <v>2002</v>
      </c>
      <c r="C35" s="42" t="s">
        <v>3</v>
      </c>
      <c r="D35" s="22">
        <v>0.63541666666666663</v>
      </c>
      <c r="E35" s="38"/>
      <c r="G35" s="23">
        <f t="shared" si="4"/>
        <v>5350</v>
      </c>
      <c r="H35" s="23">
        <f t="shared" si="5"/>
        <v>2785</v>
      </c>
      <c r="I35" s="42" t="s">
        <v>3</v>
      </c>
      <c r="J35" s="25">
        <v>0.84861111111111109</v>
      </c>
      <c r="K35" s="60"/>
      <c r="L35" s="61"/>
      <c r="M35" s="57"/>
      <c r="N35" s="12"/>
      <c r="O35" s="9"/>
      <c r="P35" s="52"/>
      <c r="Q35" s="4"/>
      <c r="R35" s="4"/>
      <c r="S35" s="3"/>
      <c r="T35" s="1"/>
      <c r="U35" s="4"/>
      <c r="V35" s="4"/>
      <c r="W35" s="3"/>
      <c r="X35" s="1"/>
      <c r="Y35" s="4"/>
      <c r="Z35" s="4"/>
      <c r="AA35" s="3"/>
      <c r="AB35" s="1"/>
      <c r="AC35" s="4"/>
      <c r="AD35" s="4"/>
      <c r="AE35" s="3"/>
      <c r="AF35" s="1"/>
      <c r="AG35" s="4"/>
      <c r="AH35" s="4"/>
      <c r="AI35" s="3"/>
      <c r="AJ35" s="1"/>
      <c r="AK35" s="4"/>
      <c r="AL35" s="4"/>
      <c r="AM35" s="3"/>
      <c r="AN35" s="1"/>
      <c r="AO35" s="4"/>
      <c r="AP35" s="4"/>
      <c r="AQ35" s="3"/>
      <c r="AR35" s="1"/>
      <c r="AS35" s="4"/>
      <c r="AT35" s="4"/>
      <c r="AU35" s="3"/>
      <c r="AV35" s="1"/>
      <c r="AW35" s="4"/>
      <c r="AX35" s="4"/>
      <c r="AY35" s="3"/>
      <c r="AZ35" s="1"/>
      <c r="BA35" s="4"/>
      <c r="BB35" s="4"/>
      <c r="BC35" s="3"/>
      <c r="BE35" s="4"/>
      <c r="BF35" s="4"/>
      <c r="BG35" s="3"/>
      <c r="BI35" s="4"/>
      <c r="BJ35" s="4"/>
      <c r="BK35" s="3"/>
    </row>
    <row r="36" spans="1:63" ht="13" x14ac:dyDescent="0.3">
      <c r="A36" s="20">
        <f t="shared" si="3"/>
        <v>6475</v>
      </c>
      <c r="B36" s="20">
        <f t="shared" si="0"/>
        <v>2018</v>
      </c>
      <c r="C36" s="39" t="s">
        <v>2</v>
      </c>
      <c r="D36" s="22">
        <v>0.63958333333333328</v>
      </c>
      <c r="E36" s="38"/>
      <c r="G36" s="20">
        <f t="shared" si="4"/>
        <v>5325</v>
      </c>
      <c r="H36" s="20">
        <f t="shared" si="5"/>
        <v>2801</v>
      </c>
      <c r="I36" s="39" t="s">
        <v>2</v>
      </c>
      <c r="J36" s="25">
        <v>0.85277777777777775</v>
      </c>
      <c r="K36" s="60"/>
      <c r="L36" s="61"/>
      <c r="M36" s="55"/>
      <c r="N36" s="11"/>
      <c r="O36" s="3"/>
      <c r="P36" s="52"/>
      <c r="Q36" s="4"/>
      <c r="R36" s="4"/>
      <c r="S36" s="3"/>
      <c r="T36" s="1"/>
      <c r="U36" s="4"/>
      <c r="V36" s="4"/>
      <c r="W36" s="3"/>
      <c r="X36" s="1"/>
      <c r="Y36" s="4"/>
      <c r="Z36" s="4"/>
      <c r="AA36" s="3"/>
      <c r="AB36" s="1"/>
      <c r="AC36" s="4"/>
      <c r="AD36" s="4"/>
      <c r="AE36" s="3"/>
      <c r="AF36" s="1"/>
      <c r="AG36" s="4"/>
      <c r="AH36" s="4"/>
      <c r="AI36" s="3"/>
      <c r="AJ36" s="1"/>
      <c r="AK36" s="4"/>
      <c r="AL36" s="4"/>
      <c r="AM36" s="3"/>
      <c r="AN36" s="1"/>
      <c r="AO36" s="4"/>
      <c r="AP36" s="4"/>
      <c r="AQ36" s="3"/>
      <c r="AR36" s="1"/>
      <c r="AS36" s="4"/>
      <c r="AT36" s="4"/>
      <c r="AU36" s="3"/>
      <c r="AV36" s="1"/>
      <c r="AW36" s="4"/>
      <c r="AX36" s="4"/>
      <c r="AY36" s="3"/>
      <c r="AZ36" s="1"/>
      <c r="BA36" s="4"/>
      <c r="BB36" s="4"/>
      <c r="BC36" s="3"/>
      <c r="BE36" s="4"/>
      <c r="BF36" s="4"/>
      <c r="BG36" s="3"/>
      <c r="BI36" s="4"/>
      <c r="BJ36" s="4"/>
      <c r="BK36" s="3"/>
    </row>
    <row r="37" spans="1:63" ht="13" x14ac:dyDescent="0.3">
      <c r="A37" s="23">
        <f t="shared" si="3"/>
        <v>6450</v>
      </c>
      <c r="B37" s="23">
        <f t="shared" si="0"/>
        <v>2034</v>
      </c>
      <c r="C37" s="40" t="s">
        <v>3</v>
      </c>
      <c r="D37" s="22">
        <v>0.6430555555555556</v>
      </c>
      <c r="E37" s="38"/>
      <c r="G37" s="23">
        <f t="shared" si="4"/>
        <v>5300</v>
      </c>
      <c r="H37" s="23">
        <f t="shared" si="5"/>
        <v>2817</v>
      </c>
      <c r="I37" s="40" t="s">
        <v>3</v>
      </c>
      <c r="J37" s="25">
        <v>0.8569444444444444</v>
      </c>
      <c r="K37" s="60"/>
      <c r="L37" s="61"/>
      <c r="M37" s="57"/>
      <c r="N37" s="12"/>
      <c r="O37" s="9"/>
      <c r="P37" s="52"/>
      <c r="Q37" s="4"/>
      <c r="R37" s="4"/>
      <c r="S37" s="3"/>
      <c r="T37" s="1"/>
      <c r="U37" s="4"/>
      <c r="V37" s="4"/>
      <c r="W37" s="3"/>
      <c r="X37" s="1"/>
      <c r="Y37" s="4"/>
      <c r="Z37" s="4"/>
      <c r="AA37" s="3"/>
      <c r="AB37" s="1"/>
      <c r="AC37" s="4"/>
      <c r="AD37" s="4"/>
      <c r="AE37" s="3"/>
      <c r="AF37" s="1"/>
      <c r="AG37" s="4"/>
      <c r="AH37" s="4"/>
      <c r="AI37" s="3"/>
      <c r="AJ37" s="1"/>
      <c r="AK37" s="4"/>
      <c r="AL37" s="4"/>
      <c r="AM37" s="3"/>
      <c r="AN37" s="1"/>
      <c r="AO37" s="4"/>
      <c r="AP37" s="4"/>
      <c r="AQ37" s="3"/>
      <c r="AR37" s="1"/>
      <c r="AS37" s="4"/>
      <c r="AT37" s="4"/>
      <c r="AU37" s="3"/>
      <c r="AV37" s="1"/>
      <c r="AW37" s="4"/>
      <c r="AX37" s="4"/>
      <c r="AY37" s="3"/>
      <c r="AZ37" s="1"/>
      <c r="BA37" s="4"/>
      <c r="BB37" s="4"/>
      <c r="BC37" s="3"/>
      <c r="BE37" s="4"/>
      <c r="BF37" s="4"/>
      <c r="BG37" s="3"/>
      <c r="BI37" s="4"/>
      <c r="BJ37" s="4"/>
      <c r="BK37" s="3"/>
    </row>
    <row r="38" spans="1:63" ht="13" x14ac:dyDescent="0.3">
      <c r="A38" s="20">
        <f t="shared" si="3"/>
        <v>6425</v>
      </c>
      <c r="B38" s="20">
        <f t="shared" si="0"/>
        <v>2050</v>
      </c>
      <c r="C38" s="41" t="s">
        <v>2</v>
      </c>
      <c r="D38" s="22">
        <v>0.64722222222222225</v>
      </c>
      <c r="E38" s="38"/>
      <c r="G38" s="20">
        <f t="shared" si="4"/>
        <v>5275</v>
      </c>
      <c r="H38" s="20">
        <f t="shared" si="5"/>
        <v>2833</v>
      </c>
      <c r="I38" s="41" t="s">
        <v>2</v>
      </c>
      <c r="J38" s="25">
        <v>0.86041666666666661</v>
      </c>
      <c r="K38" s="60"/>
      <c r="L38" s="61"/>
      <c r="M38" s="55"/>
      <c r="N38" s="11"/>
      <c r="O38" s="3"/>
      <c r="P38" s="52"/>
      <c r="Q38" s="6"/>
      <c r="R38" s="6"/>
      <c r="S38" s="2"/>
      <c r="T38" s="1"/>
      <c r="U38" s="6"/>
      <c r="V38" s="6"/>
      <c r="W38" s="2"/>
      <c r="X38" s="1"/>
      <c r="Y38" s="6"/>
      <c r="Z38" s="6"/>
      <c r="AA38" s="2"/>
      <c r="AB38" s="1"/>
      <c r="AC38" s="6"/>
      <c r="AD38" s="6"/>
      <c r="AE38" s="2"/>
      <c r="AF38" s="1"/>
      <c r="AG38" s="6"/>
      <c r="AH38" s="6"/>
      <c r="AI38" s="2"/>
      <c r="AJ38" s="1"/>
      <c r="AK38" s="6"/>
      <c r="AL38" s="6"/>
      <c r="AM38" s="2"/>
      <c r="AN38" s="1"/>
      <c r="AO38" s="6"/>
      <c r="AP38" s="6"/>
      <c r="AQ38" s="2"/>
      <c r="AR38" s="1"/>
      <c r="AS38" s="6"/>
      <c r="AT38" s="6"/>
      <c r="AU38" s="2"/>
      <c r="AV38" s="1"/>
      <c r="AW38" s="6"/>
      <c r="AX38" s="6"/>
      <c r="AY38" s="2"/>
      <c r="AZ38" s="1"/>
      <c r="BA38" s="6"/>
      <c r="BB38" s="6"/>
      <c r="BC38" s="2"/>
      <c r="BE38" s="6"/>
      <c r="BF38" s="6"/>
      <c r="BG38" s="2"/>
      <c r="BI38" s="6"/>
      <c r="BJ38" s="6"/>
      <c r="BK38" s="2"/>
    </row>
    <row r="39" spans="1:63" ht="13" x14ac:dyDescent="0.3">
      <c r="A39" s="23">
        <f t="shared" si="3"/>
        <v>6400</v>
      </c>
      <c r="B39" s="23">
        <f t="shared" si="0"/>
        <v>2066</v>
      </c>
      <c r="C39" s="42" t="s">
        <v>3</v>
      </c>
      <c r="D39" s="22">
        <v>0.65069444444444446</v>
      </c>
      <c r="E39" s="38"/>
      <c r="G39" s="23">
        <f t="shared" si="4"/>
        <v>5250</v>
      </c>
      <c r="H39" s="23">
        <f t="shared" si="5"/>
        <v>2849</v>
      </c>
      <c r="I39" s="42" t="s">
        <v>3</v>
      </c>
      <c r="J39" s="22">
        <v>0.86388888888888893</v>
      </c>
      <c r="K39" s="60"/>
      <c r="L39" s="61"/>
      <c r="M39" s="57"/>
      <c r="N39" s="12"/>
      <c r="O39" s="9"/>
      <c r="P39" s="52"/>
      <c r="Q39" s="6"/>
      <c r="R39" s="6"/>
      <c r="S39" s="2"/>
      <c r="T39" s="1"/>
      <c r="U39" s="6"/>
      <c r="V39" s="6"/>
      <c r="W39" s="2"/>
      <c r="X39" s="1"/>
      <c r="Y39" s="6"/>
      <c r="Z39" s="6"/>
      <c r="AA39" s="2"/>
      <c r="AB39" s="1"/>
      <c r="AC39" s="6"/>
      <c r="AD39" s="6"/>
      <c r="AE39" s="2"/>
      <c r="AF39" s="1"/>
      <c r="AG39" s="6"/>
      <c r="AH39" s="6"/>
      <c r="AI39" s="2"/>
      <c r="AJ39" s="1"/>
      <c r="AK39" s="6"/>
      <c r="AL39" s="6"/>
      <c r="AM39" s="2"/>
      <c r="AN39" s="1"/>
      <c r="AO39" s="6"/>
      <c r="AP39" s="6"/>
      <c r="AQ39" s="2"/>
      <c r="AR39" s="1"/>
      <c r="AS39" s="6"/>
      <c r="AT39" s="6"/>
      <c r="AU39" s="2"/>
      <c r="AV39" s="1"/>
      <c r="AW39" s="6"/>
      <c r="AX39" s="6"/>
      <c r="AY39" s="2"/>
      <c r="AZ39" s="1"/>
      <c r="BA39" s="6"/>
      <c r="BB39" s="6"/>
      <c r="BC39" s="2"/>
      <c r="BE39" s="6"/>
      <c r="BF39" s="6"/>
      <c r="BG39" s="2"/>
      <c r="BI39" s="6"/>
      <c r="BJ39" s="6"/>
      <c r="BK39" s="2"/>
    </row>
    <row r="40" spans="1:63" ht="13" x14ac:dyDescent="0.3">
      <c r="A40" s="20">
        <f t="shared" si="3"/>
        <v>6375</v>
      </c>
      <c r="B40" s="20">
        <f t="shared" si="0"/>
        <v>2082</v>
      </c>
      <c r="C40" s="39" t="s">
        <v>2</v>
      </c>
      <c r="D40" s="22">
        <v>0.65486111111111112</v>
      </c>
      <c r="E40" s="38"/>
      <c r="G40" s="20">
        <f t="shared" si="4"/>
        <v>5225</v>
      </c>
      <c r="H40" s="20">
        <f t="shared" si="5"/>
        <v>2865</v>
      </c>
      <c r="I40" s="39" t="s">
        <v>2</v>
      </c>
      <c r="J40" s="25">
        <v>0.86736111111111114</v>
      </c>
      <c r="K40" s="60"/>
      <c r="L40" s="61"/>
      <c r="M40" s="55"/>
      <c r="N40" s="11"/>
      <c r="O40" s="3"/>
      <c r="P40" s="52"/>
      <c r="Q40" s="6"/>
      <c r="R40" s="6"/>
      <c r="S40" s="2"/>
      <c r="T40" s="1"/>
      <c r="U40" s="6"/>
      <c r="V40" s="6"/>
      <c r="W40" s="2"/>
      <c r="X40" s="1"/>
      <c r="Y40" s="6"/>
      <c r="Z40" s="6"/>
      <c r="AA40" s="2"/>
      <c r="AB40" s="1"/>
      <c r="AC40" s="6"/>
      <c r="AD40" s="6"/>
      <c r="AE40" s="2"/>
      <c r="AF40" s="1"/>
      <c r="AG40" s="6"/>
      <c r="AH40" s="6"/>
      <c r="AI40" s="2"/>
      <c r="AJ40" s="1"/>
      <c r="AK40" s="6"/>
      <c r="AL40" s="6"/>
      <c r="AM40" s="2"/>
      <c r="AN40" s="1"/>
      <c r="AO40" s="6"/>
      <c r="AP40" s="6"/>
      <c r="AQ40" s="2"/>
      <c r="AR40" s="1"/>
      <c r="AS40" s="6"/>
      <c r="AT40" s="6"/>
      <c r="AU40" s="2"/>
      <c r="AV40" s="1"/>
      <c r="AW40" s="6"/>
      <c r="AX40" s="6"/>
      <c r="AY40" s="2"/>
      <c r="AZ40" s="1"/>
      <c r="BA40" s="6"/>
      <c r="BB40" s="6"/>
      <c r="BC40" s="2"/>
      <c r="BE40" s="6"/>
      <c r="BF40" s="6"/>
      <c r="BG40" s="2"/>
      <c r="BI40" s="6"/>
      <c r="BJ40" s="6"/>
      <c r="BK40" s="2"/>
    </row>
    <row r="41" spans="1:63" ht="13" x14ac:dyDescent="0.3">
      <c r="A41" s="23">
        <f t="shared" si="3"/>
        <v>6350</v>
      </c>
      <c r="B41" s="23">
        <f t="shared" si="0"/>
        <v>2098</v>
      </c>
      <c r="C41" s="40" t="s">
        <v>3</v>
      </c>
      <c r="D41" s="22">
        <v>0.65833333333333333</v>
      </c>
      <c r="E41" s="38"/>
      <c r="G41" s="23">
        <f t="shared" si="4"/>
        <v>5200</v>
      </c>
      <c r="H41" s="23">
        <f t="shared" si="5"/>
        <v>2881</v>
      </c>
      <c r="I41" s="40" t="s">
        <v>3</v>
      </c>
      <c r="J41" s="25">
        <v>0.87083333333333324</v>
      </c>
      <c r="K41" s="60"/>
      <c r="L41" s="61"/>
      <c r="M41" s="57"/>
      <c r="N41" s="12"/>
      <c r="O41" s="9"/>
      <c r="P41" s="52"/>
      <c r="Q41" s="6"/>
      <c r="R41" s="6"/>
      <c r="S41" s="2"/>
      <c r="T41" s="1"/>
      <c r="U41" s="6"/>
      <c r="V41" s="6"/>
      <c r="W41" s="2"/>
      <c r="X41" s="1"/>
      <c r="Y41" s="6"/>
      <c r="Z41" s="6"/>
      <c r="AA41" s="2"/>
      <c r="AB41" s="1"/>
      <c r="AC41" s="6"/>
      <c r="AD41" s="6"/>
      <c r="AE41" s="2"/>
      <c r="AF41" s="1"/>
      <c r="AG41" s="6"/>
      <c r="AH41" s="6"/>
      <c r="AI41" s="2"/>
      <c r="AJ41" s="1"/>
      <c r="AK41" s="6"/>
      <c r="AL41" s="6"/>
      <c r="AM41" s="2"/>
      <c r="AN41" s="1"/>
      <c r="AO41" s="6"/>
      <c r="AP41" s="6"/>
      <c r="AQ41" s="2"/>
      <c r="AR41" s="1"/>
      <c r="AS41" s="6"/>
      <c r="AT41" s="6"/>
      <c r="AU41" s="2"/>
      <c r="AV41" s="1"/>
      <c r="AW41" s="6"/>
      <c r="AX41" s="6"/>
      <c r="AY41" s="2"/>
      <c r="AZ41" s="1"/>
      <c r="BA41" s="6"/>
      <c r="BB41" s="6"/>
      <c r="BC41" s="2"/>
      <c r="BE41" s="6"/>
      <c r="BF41" s="6"/>
      <c r="BG41" s="2"/>
      <c r="BI41" s="6"/>
      <c r="BJ41" s="6"/>
      <c r="BK41" s="2"/>
    </row>
    <row r="42" spans="1:63" ht="13" x14ac:dyDescent="0.3">
      <c r="A42" s="20">
        <f t="shared" si="3"/>
        <v>6325</v>
      </c>
      <c r="B42" s="20">
        <f t="shared" si="0"/>
        <v>2114</v>
      </c>
      <c r="C42" s="41" t="s">
        <v>2</v>
      </c>
      <c r="D42" s="22">
        <v>0.66249999999999998</v>
      </c>
      <c r="E42" s="38"/>
      <c r="G42" s="20">
        <f t="shared" si="4"/>
        <v>5175</v>
      </c>
      <c r="H42" s="20">
        <f t="shared" si="5"/>
        <v>2897</v>
      </c>
      <c r="I42" s="41" t="s">
        <v>2</v>
      </c>
      <c r="J42" s="25">
        <v>0.87430555555555556</v>
      </c>
      <c r="K42" s="60"/>
      <c r="L42" s="61"/>
      <c r="M42" s="55"/>
      <c r="N42" s="11"/>
      <c r="O42" s="3"/>
      <c r="P42" s="52"/>
      <c r="Q42" s="4"/>
      <c r="R42" s="4"/>
      <c r="S42" s="3"/>
      <c r="T42" s="8"/>
      <c r="U42" s="4"/>
      <c r="V42" s="4"/>
      <c r="W42" s="3"/>
      <c r="X42" s="8"/>
      <c r="Y42" s="4"/>
      <c r="Z42" s="4"/>
      <c r="AA42" s="3"/>
      <c r="AB42" s="8"/>
      <c r="AC42" s="4"/>
      <c r="AD42" s="4"/>
      <c r="AE42" s="3"/>
      <c r="AF42" s="8"/>
      <c r="AG42" s="4"/>
      <c r="AH42" s="4"/>
      <c r="AI42" s="3"/>
      <c r="AJ42" s="8"/>
      <c r="AK42" s="4"/>
      <c r="AL42" s="4"/>
      <c r="AM42" s="3"/>
      <c r="AN42" s="8"/>
      <c r="AO42" s="4"/>
      <c r="AP42" s="4"/>
      <c r="AQ42" s="3"/>
      <c r="AR42" s="8"/>
      <c r="AS42" s="4"/>
      <c r="AT42" s="4"/>
      <c r="AU42" s="3"/>
      <c r="AV42" s="8"/>
      <c r="AW42" s="4"/>
      <c r="AX42" s="4"/>
      <c r="AY42" s="3"/>
      <c r="AZ42" s="8"/>
      <c r="BA42" s="4"/>
      <c r="BB42" s="4"/>
      <c r="BC42" s="3"/>
      <c r="BE42" s="4"/>
      <c r="BF42" s="4"/>
      <c r="BG42" s="3"/>
      <c r="BI42" s="4"/>
      <c r="BJ42" s="4"/>
      <c r="BK42" s="3"/>
    </row>
    <row r="43" spans="1:63" ht="13" x14ac:dyDescent="0.3">
      <c r="A43" s="23">
        <f t="shared" si="3"/>
        <v>6300</v>
      </c>
      <c r="B43" s="23">
        <f t="shared" si="0"/>
        <v>2130</v>
      </c>
      <c r="C43" s="42" t="s">
        <v>3</v>
      </c>
      <c r="D43" s="22">
        <v>0.66666666666666663</v>
      </c>
      <c r="E43" s="38"/>
      <c r="G43" s="23">
        <f t="shared" si="4"/>
        <v>5150</v>
      </c>
      <c r="H43" s="23">
        <f t="shared" si="5"/>
        <v>2913</v>
      </c>
      <c r="I43" s="42" t="s">
        <v>3</v>
      </c>
      <c r="J43" s="25">
        <v>0.87777777777777777</v>
      </c>
      <c r="K43" s="60"/>
      <c r="L43" s="61"/>
      <c r="M43" s="57"/>
      <c r="N43" s="12"/>
      <c r="O43" s="9"/>
      <c r="P43" s="52"/>
      <c r="Q43" s="4"/>
      <c r="R43" s="4"/>
      <c r="S43" s="3"/>
      <c r="T43" s="1"/>
      <c r="U43" s="4"/>
      <c r="V43" s="4"/>
      <c r="W43" s="3"/>
      <c r="X43" s="1"/>
      <c r="Y43" s="4"/>
      <c r="Z43" s="4"/>
      <c r="AA43" s="3"/>
      <c r="AB43" s="1"/>
      <c r="AC43" s="4"/>
      <c r="AD43" s="4"/>
      <c r="AE43" s="3"/>
      <c r="AF43" s="1"/>
      <c r="AG43" s="4"/>
      <c r="AH43" s="4"/>
      <c r="AI43" s="3"/>
      <c r="AJ43" s="1"/>
      <c r="AK43" s="4"/>
      <c r="AL43" s="4"/>
      <c r="AM43" s="3"/>
      <c r="AN43" s="1"/>
      <c r="AO43" s="4"/>
      <c r="AP43" s="4"/>
      <c r="AQ43" s="3"/>
      <c r="AR43" s="1"/>
      <c r="AS43" s="4"/>
      <c r="AT43" s="4"/>
      <c r="AU43" s="3"/>
      <c r="AV43" s="1"/>
      <c r="AW43" s="4"/>
      <c r="AX43" s="4"/>
      <c r="AY43" s="3"/>
      <c r="AZ43" s="1"/>
      <c r="BA43" s="4"/>
      <c r="BB43" s="4"/>
      <c r="BC43" s="3"/>
      <c r="BE43" s="4"/>
      <c r="BF43" s="4"/>
      <c r="BG43" s="3"/>
      <c r="BI43" s="4"/>
      <c r="BJ43" s="4"/>
      <c r="BK43" s="3"/>
    </row>
    <row r="44" spans="1:63" ht="13" x14ac:dyDescent="0.3">
      <c r="A44" s="20">
        <f t="shared" si="3"/>
        <v>6275</v>
      </c>
      <c r="B44" s="20">
        <f t="shared" si="0"/>
        <v>2146</v>
      </c>
      <c r="C44" s="39" t="s">
        <v>2</v>
      </c>
      <c r="D44" s="22">
        <v>0.67013888888888884</v>
      </c>
      <c r="E44" s="38"/>
      <c r="G44" s="20">
        <f t="shared" si="4"/>
        <v>5125</v>
      </c>
      <c r="H44" s="20">
        <f t="shared" si="5"/>
        <v>2929</v>
      </c>
      <c r="I44" s="39" t="s">
        <v>2</v>
      </c>
      <c r="J44" s="25">
        <v>0.88124999999999998</v>
      </c>
      <c r="K44" s="60"/>
      <c r="L44" s="61"/>
      <c r="M44" s="55"/>
      <c r="N44" s="11"/>
      <c r="O44" s="3"/>
      <c r="P44" s="52"/>
      <c r="Q44" s="4"/>
      <c r="R44" s="4"/>
      <c r="S44" s="3"/>
      <c r="T44" s="1"/>
      <c r="U44" s="4"/>
      <c r="V44" s="4"/>
      <c r="W44" s="3"/>
      <c r="X44" s="1"/>
      <c r="Y44" s="4"/>
      <c r="Z44" s="4"/>
      <c r="AA44" s="3"/>
      <c r="AB44" s="1"/>
      <c r="AC44" s="4"/>
      <c r="AD44" s="4"/>
      <c r="AE44" s="3"/>
      <c r="AF44" s="1"/>
      <c r="AG44" s="4"/>
      <c r="AH44" s="4"/>
      <c r="AI44" s="3"/>
      <c r="AJ44" s="1"/>
      <c r="AK44" s="4"/>
      <c r="AL44" s="4"/>
      <c r="AM44" s="3"/>
      <c r="AN44" s="1"/>
      <c r="AO44" s="4"/>
      <c r="AP44" s="4"/>
      <c r="AQ44" s="3"/>
      <c r="AR44" s="1"/>
      <c r="AS44" s="4"/>
      <c r="AT44" s="4"/>
      <c r="AU44" s="3"/>
      <c r="AV44" s="1"/>
      <c r="AW44" s="4"/>
      <c r="AX44" s="4"/>
      <c r="AY44" s="3"/>
      <c r="AZ44" s="1"/>
      <c r="BA44" s="4"/>
      <c r="BB44" s="4"/>
      <c r="BC44" s="3"/>
      <c r="BE44" s="4"/>
      <c r="BF44" s="4"/>
      <c r="BG44" s="3"/>
      <c r="BI44" s="4"/>
      <c r="BJ44" s="4"/>
      <c r="BK44" s="3"/>
    </row>
    <row r="45" spans="1:63" ht="13" x14ac:dyDescent="0.3">
      <c r="A45" s="23">
        <f t="shared" si="3"/>
        <v>6250</v>
      </c>
      <c r="B45" s="23">
        <f t="shared" si="0"/>
        <v>2162</v>
      </c>
      <c r="C45" s="40" t="s">
        <v>3</v>
      </c>
      <c r="D45" s="22">
        <v>0.6743055555555556</v>
      </c>
      <c r="E45" s="38"/>
      <c r="G45" s="23">
        <f t="shared" si="4"/>
        <v>5100</v>
      </c>
      <c r="H45" s="23">
        <f t="shared" si="5"/>
        <v>2945</v>
      </c>
      <c r="I45" s="40" t="s">
        <v>3</v>
      </c>
      <c r="J45" s="25">
        <v>0.8847222222222223</v>
      </c>
      <c r="K45" s="60"/>
      <c r="L45" s="61"/>
      <c r="M45" s="57"/>
      <c r="N45" s="12"/>
      <c r="O45" s="9"/>
      <c r="P45" s="52"/>
      <c r="Q45" s="4"/>
      <c r="R45" s="4"/>
      <c r="S45" s="3"/>
      <c r="T45" s="1"/>
      <c r="U45" s="4"/>
      <c r="V45" s="4"/>
      <c r="W45" s="3"/>
      <c r="X45" s="1"/>
      <c r="Y45" s="4"/>
      <c r="Z45" s="4"/>
      <c r="AA45" s="3"/>
      <c r="AB45" s="1"/>
      <c r="AC45" s="4"/>
      <c r="AD45" s="4"/>
      <c r="AE45" s="3"/>
      <c r="AF45" s="1"/>
      <c r="AG45" s="4"/>
      <c r="AH45" s="4"/>
      <c r="AI45" s="3"/>
      <c r="AJ45" s="1"/>
      <c r="AK45" s="4"/>
      <c r="AL45" s="4"/>
      <c r="AM45" s="3"/>
      <c r="AN45" s="1"/>
      <c r="AO45" s="4"/>
      <c r="AP45" s="4"/>
      <c r="AQ45" s="3"/>
      <c r="AR45" s="1"/>
      <c r="AS45" s="4"/>
      <c r="AT45" s="4"/>
      <c r="AU45" s="3"/>
      <c r="AV45" s="1"/>
      <c r="AW45" s="4"/>
      <c r="AX45" s="4"/>
      <c r="AY45" s="3"/>
      <c r="AZ45" s="1"/>
      <c r="BA45" s="4"/>
      <c r="BB45" s="4"/>
      <c r="BC45" s="3"/>
      <c r="BE45" s="4"/>
      <c r="BF45" s="4"/>
      <c r="BG45" s="3"/>
      <c r="BI45" s="4"/>
      <c r="BJ45" s="4"/>
      <c r="BK45" s="3"/>
    </row>
    <row r="46" spans="1:63" ht="13" x14ac:dyDescent="0.3">
      <c r="A46" s="20">
        <f t="shared" si="3"/>
        <v>6225</v>
      </c>
      <c r="B46" s="20">
        <f t="shared" si="0"/>
        <v>2178</v>
      </c>
      <c r="C46" s="41" t="s">
        <v>2</v>
      </c>
      <c r="D46" s="22">
        <v>0.68263888888888891</v>
      </c>
      <c r="E46" s="38"/>
      <c r="G46" s="20">
        <f t="shared" si="4"/>
        <v>5075</v>
      </c>
      <c r="H46" s="20">
        <f t="shared" si="5"/>
        <v>2961</v>
      </c>
      <c r="I46" s="41" t="s">
        <v>2</v>
      </c>
      <c r="J46" s="25">
        <v>0.8881944444444444</v>
      </c>
      <c r="K46" s="60"/>
      <c r="L46" s="61"/>
      <c r="M46" s="55"/>
      <c r="N46" s="11"/>
      <c r="O46" s="3"/>
      <c r="P46" s="52"/>
      <c r="Q46" s="6"/>
      <c r="R46" s="6"/>
      <c r="S46" s="2"/>
      <c r="T46" s="1"/>
      <c r="U46" s="6"/>
      <c r="V46" s="6"/>
      <c r="W46" s="2"/>
      <c r="X46" s="1"/>
      <c r="Y46" s="6"/>
      <c r="Z46" s="6"/>
      <c r="AA46" s="2"/>
      <c r="AB46" s="1"/>
      <c r="AC46" s="6"/>
      <c r="AD46" s="6"/>
      <c r="AE46" s="2"/>
      <c r="AF46" s="1"/>
      <c r="AG46" s="6"/>
      <c r="AH46" s="6"/>
      <c r="AI46" s="2"/>
      <c r="AJ46" s="1"/>
      <c r="AK46" s="6"/>
      <c r="AL46" s="6"/>
      <c r="AM46" s="2"/>
      <c r="AN46" s="1"/>
      <c r="AO46" s="6"/>
      <c r="AP46" s="6"/>
      <c r="AQ46" s="2"/>
      <c r="AR46" s="1"/>
      <c r="AS46" s="6"/>
      <c r="AT46" s="6"/>
      <c r="AU46" s="2"/>
      <c r="AV46" s="1"/>
      <c r="AW46" s="6"/>
      <c r="AX46" s="6"/>
      <c r="AY46" s="2"/>
      <c r="AZ46" s="1"/>
      <c r="BA46" s="6"/>
      <c r="BB46" s="6"/>
      <c r="BC46" s="2"/>
      <c r="BE46" s="6"/>
      <c r="BF46" s="6"/>
      <c r="BG46" s="2"/>
      <c r="BI46" s="6"/>
      <c r="BJ46" s="6"/>
      <c r="BK46" s="2"/>
    </row>
    <row r="47" spans="1:63" ht="13" x14ac:dyDescent="0.3">
      <c r="A47" s="23">
        <f t="shared" si="3"/>
        <v>6200</v>
      </c>
      <c r="B47" s="23">
        <f t="shared" si="0"/>
        <v>2194</v>
      </c>
      <c r="C47" s="42" t="s">
        <v>3</v>
      </c>
      <c r="D47" s="22">
        <v>0.68611111111111101</v>
      </c>
      <c r="E47" s="38"/>
      <c r="G47" s="23">
        <f t="shared" si="4"/>
        <v>5050</v>
      </c>
      <c r="H47" s="23">
        <f t="shared" si="5"/>
        <v>2977</v>
      </c>
      <c r="I47" s="42" t="s">
        <v>3</v>
      </c>
      <c r="J47" s="25">
        <v>0.89166666666666661</v>
      </c>
      <c r="K47" s="60"/>
      <c r="L47" s="61"/>
      <c r="M47" s="57"/>
      <c r="N47" s="12"/>
      <c r="O47" s="9"/>
      <c r="P47" s="52"/>
      <c r="Q47" s="6"/>
      <c r="R47" s="6"/>
      <c r="S47" s="2"/>
      <c r="T47" s="1"/>
      <c r="U47" s="6"/>
      <c r="V47" s="6"/>
      <c r="W47" s="2"/>
      <c r="X47" s="1"/>
      <c r="Y47" s="6"/>
      <c r="Z47" s="6"/>
      <c r="AA47" s="2"/>
      <c r="AB47" s="1"/>
      <c r="AC47" s="6"/>
      <c r="AD47" s="6"/>
      <c r="AE47" s="2"/>
      <c r="AF47" s="1"/>
      <c r="AG47" s="6"/>
      <c r="AH47" s="6"/>
      <c r="AI47" s="2"/>
      <c r="AJ47" s="1"/>
      <c r="AK47" s="6"/>
      <c r="AL47" s="6"/>
      <c r="AM47" s="2"/>
      <c r="AN47" s="1"/>
      <c r="AO47" s="6"/>
      <c r="AP47" s="6"/>
      <c r="AQ47" s="2"/>
      <c r="AR47" s="1"/>
      <c r="AS47" s="6"/>
      <c r="AT47" s="6"/>
      <c r="AU47" s="2"/>
      <c r="AV47" s="1"/>
      <c r="AW47" s="6"/>
      <c r="AX47" s="6"/>
      <c r="AY47" s="2"/>
      <c r="AZ47" s="1"/>
      <c r="BA47" s="6"/>
      <c r="BB47" s="6"/>
      <c r="BC47" s="2"/>
      <c r="BE47" s="6"/>
      <c r="BF47" s="6"/>
      <c r="BG47" s="2"/>
      <c r="BI47" s="6"/>
      <c r="BJ47" s="6"/>
      <c r="BK47" s="2"/>
    </row>
    <row r="48" spans="1:63" ht="13" x14ac:dyDescent="0.3">
      <c r="A48" s="20">
        <f t="shared" si="3"/>
        <v>6175</v>
      </c>
      <c r="B48" s="20">
        <f t="shared" si="0"/>
        <v>2210</v>
      </c>
      <c r="C48" s="39" t="s">
        <v>2</v>
      </c>
      <c r="D48" s="22">
        <v>0.69027777777777777</v>
      </c>
      <c r="E48" s="38"/>
      <c r="G48" s="20">
        <f t="shared" si="4"/>
        <v>5025</v>
      </c>
      <c r="H48" s="20">
        <f t="shared" si="5"/>
        <v>2993</v>
      </c>
      <c r="I48" s="39" t="s">
        <v>2</v>
      </c>
      <c r="J48" s="25">
        <v>0.89513888888888893</v>
      </c>
      <c r="K48" s="60"/>
      <c r="L48" s="61"/>
      <c r="M48" s="55"/>
      <c r="N48" s="11"/>
      <c r="O48" s="3"/>
      <c r="P48" s="52"/>
      <c r="Q48" s="6"/>
      <c r="R48" s="6"/>
      <c r="S48" s="2"/>
      <c r="T48" s="1"/>
      <c r="U48" s="6"/>
      <c r="V48" s="6"/>
      <c r="W48" s="2"/>
      <c r="X48" s="1"/>
      <c r="Y48" s="6"/>
      <c r="Z48" s="6"/>
      <c r="AA48" s="2"/>
      <c r="AB48" s="1"/>
      <c r="AC48" s="6"/>
      <c r="AD48" s="6"/>
      <c r="AE48" s="2"/>
      <c r="AF48" s="1"/>
      <c r="AG48" s="6"/>
      <c r="AH48" s="6"/>
      <c r="AI48" s="2"/>
      <c r="AJ48" s="1"/>
      <c r="AK48" s="6"/>
      <c r="AL48" s="6"/>
      <c r="AM48" s="2"/>
      <c r="AN48" s="1"/>
      <c r="AO48" s="6"/>
      <c r="AP48" s="6"/>
      <c r="AQ48" s="2"/>
      <c r="AR48" s="1"/>
      <c r="AS48" s="6"/>
      <c r="AT48" s="6"/>
      <c r="AU48" s="2"/>
      <c r="AV48" s="1"/>
      <c r="AW48" s="6"/>
      <c r="AX48" s="6"/>
      <c r="AY48" s="2"/>
      <c r="AZ48" s="1"/>
      <c r="BA48" s="6"/>
      <c r="BB48" s="6"/>
      <c r="BC48" s="2"/>
      <c r="BE48" s="6"/>
      <c r="BF48" s="6"/>
      <c r="BG48" s="2"/>
      <c r="BI48" s="6"/>
      <c r="BJ48" s="6"/>
      <c r="BK48" s="2"/>
    </row>
    <row r="49" spans="1:63" ht="13" x14ac:dyDescent="0.3">
      <c r="A49" s="23">
        <f t="shared" si="3"/>
        <v>6150</v>
      </c>
      <c r="B49" s="23">
        <f t="shared" si="0"/>
        <v>2226</v>
      </c>
      <c r="C49" s="40" t="s">
        <v>3</v>
      </c>
      <c r="D49" s="22">
        <v>0.69374999999999998</v>
      </c>
      <c r="E49" s="38"/>
      <c r="G49" s="23">
        <f t="shared" si="4"/>
        <v>5000</v>
      </c>
      <c r="H49" s="20">
        <f t="shared" si="5"/>
        <v>3009</v>
      </c>
      <c r="I49" s="40" t="s">
        <v>3</v>
      </c>
      <c r="J49" s="25">
        <v>0.89861111111111114</v>
      </c>
      <c r="K49" s="60"/>
      <c r="L49" s="61"/>
      <c r="M49" s="57"/>
      <c r="N49" s="12"/>
      <c r="O49" s="9"/>
      <c r="P49" s="52"/>
      <c r="Q49" s="6"/>
      <c r="R49" s="6"/>
      <c r="S49" s="2"/>
      <c r="T49" s="1"/>
      <c r="U49" s="6"/>
      <c r="V49" s="6"/>
      <c r="W49" s="2"/>
      <c r="X49" s="1"/>
      <c r="Y49" s="6"/>
      <c r="Z49" s="6"/>
      <c r="AA49" s="2"/>
      <c r="AB49" s="1"/>
      <c r="AC49" s="6"/>
      <c r="AD49" s="6"/>
      <c r="AE49" s="2"/>
      <c r="AF49" s="1"/>
      <c r="AG49" s="6"/>
      <c r="AH49" s="6"/>
      <c r="AI49" s="2"/>
      <c r="AJ49" s="1"/>
      <c r="AK49" s="6"/>
      <c r="AL49" s="6"/>
      <c r="AM49" s="2"/>
      <c r="AN49" s="1"/>
      <c r="AO49" s="6"/>
      <c r="AP49" s="6"/>
      <c r="AQ49" s="2"/>
      <c r="AR49" s="1"/>
      <c r="AS49" s="6"/>
      <c r="AT49" s="6"/>
      <c r="AU49" s="2"/>
      <c r="AV49" s="1"/>
      <c r="AW49" s="6"/>
      <c r="AX49" s="6"/>
      <c r="AY49" s="2"/>
      <c r="AZ49" s="1"/>
      <c r="BA49" s="6"/>
      <c r="BB49" s="6"/>
      <c r="BC49" s="2"/>
      <c r="BE49" s="6"/>
      <c r="BF49" s="6"/>
      <c r="BG49" s="2"/>
      <c r="BI49" s="6"/>
      <c r="BJ49" s="6"/>
      <c r="BK49" s="2"/>
    </row>
    <row r="50" spans="1:63" ht="13" x14ac:dyDescent="0.3">
      <c r="G50" s="28"/>
      <c r="H50" s="29"/>
      <c r="I50" s="30"/>
      <c r="J50" s="31"/>
      <c r="K50" s="62"/>
      <c r="L50" s="57"/>
      <c r="M50" s="57"/>
    </row>
    <row r="51" spans="1:63" ht="13" x14ac:dyDescent="0.3">
      <c r="G51" s="29"/>
      <c r="H51" s="28"/>
      <c r="I51" s="32"/>
      <c r="J51" s="33"/>
      <c r="K51" s="47"/>
    </row>
    <row r="52" spans="1:63" x14ac:dyDescent="0.25">
      <c r="G52" s="33"/>
      <c r="H52" s="33"/>
      <c r="I52" s="33"/>
      <c r="J52" s="33"/>
      <c r="K52" s="47"/>
    </row>
  </sheetData>
  <mergeCells count="1">
    <mergeCell ref="M6:P7"/>
  </mergeCells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52"/>
  <sheetViews>
    <sheetView topLeftCell="H1" workbookViewId="0">
      <selection activeCell="F26" sqref="F26"/>
    </sheetView>
  </sheetViews>
  <sheetFormatPr defaultRowHeight="12.5" x14ac:dyDescent="0.25"/>
  <cols>
    <col min="1" max="1" width="9.1796875" style="1" customWidth="1"/>
    <col min="2" max="2" width="12.81640625" style="1" bestFit="1" customWidth="1"/>
    <col min="3" max="4" width="9.1796875" style="1" customWidth="1"/>
    <col min="5" max="6" width="9.1796875" style="35" customWidth="1"/>
    <col min="7" max="7" width="11.453125" style="35" bestFit="1" customWidth="1"/>
    <col min="8" max="8" width="9.1796875" style="1" customWidth="1"/>
    <col min="9" max="9" width="12.81640625" style="1" bestFit="1" customWidth="1"/>
    <col min="10" max="12" width="9.1796875" style="1" customWidth="1"/>
    <col min="13" max="13" width="11.453125" style="1" bestFit="1" customWidth="1"/>
    <col min="14" max="14" width="9.1796875" style="1" customWidth="1"/>
    <col min="15" max="15" width="12.81640625" style="1" bestFit="1" customWidth="1"/>
    <col min="16" max="16" width="9.1796875" style="1" customWidth="1"/>
    <col min="17" max="17" width="9.54296875" style="51" bestFit="1" customWidth="1"/>
    <col min="18" max="18" width="12.26953125" bestFit="1" customWidth="1"/>
    <col min="19" max="19" width="11.81640625" bestFit="1" customWidth="1"/>
    <col min="20" max="20" width="11.453125" bestFit="1" customWidth="1"/>
    <col min="23" max="23" width="11.81640625" bestFit="1" customWidth="1"/>
    <col min="27" max="27" width="11.81640625" bestFit="1" customWidth="1"/>
    <col min="31" max="31" width="11.81640625" bestFit="1" customWidth="1"/>
    <col min="35" max="35" width="11.81640625" bestFit="1" customWidth="1"/>
    <col min="39" max="39" width="11.81640625" bestFit="1" customWidth="1"/>
    <col min="43" max="43" width="11.81640625" bestFit="1" customWidth="1"/>
    <col min="47" max="47" width="11.81640625" bestFit="1" customWidth="1"/>
    <col min="51" max="51" width="11.81640625" bestFit="1" customWidth="1"/>
    <col min="55" max="55" width="11.81640625" bestFit="1" customWidth="1"/>
    <col min="59" max="59" width="11.81640625" bestFit="1" customWidth="1"/>
    <col min="63" max="63" width="11.81640625" bestFit="1" customWidth="1"/>
  </cols>
  <sheetData>
    <row r="1" spans="1:64" ht="13" x14ac:dyDescent="0.3">
      <c r="A1" s="13" t="s">
        <v>0</v>
      </c>
      <c r="B1" s="13" t="s">
        <v>1</v>
      </c>
      <c r="C1" s="13" t="s">
        <v>4</v>
      </c>
      <c r="D1" s="13" t="s">
        <v>9</v>
      </c>
      <c r="E1" s="13"/>
      <c r="F1" s="50"/>
      <c r="G1" s="13"/>
      <c r="H1" s="13" t="s">
        <v>0</v>
      </c>
      <c r="I1" s="13" t="s">
        <v>1</v>
      </c>
      <c r="J1" s="13" t="s">
        <v>4</v>
      </c>
      <c r="K1" s="13" t="s">
        <v>9</v>
      </c>
      <c r="L1" s="13"/>
      <c r="M1" s="13"/>
      <c r="N1" s="13" t="s">
        <v>0</v>
      </c>
      <c r="O1" s="13" t="s">
        <v>1</v>
      </c>
      <c r="P1" s="13" t="s">
        <v>4</v>
      </c>
      <c r="Q1" s="13" t="s">
        <v>9</v>
      </c>
      <c r="R1" s="50" t="s">
        <v>10</v>
      </c>
      <c r="S1" s="50"/>
      <c r="T1" s="13" t="s">
        <v>12</v>
      </c>
      <c r="V1" s="1"/>
      <c r="W1" s="1"/>
      <c r="X1" s="1"/>
      <c r="Z1" s="1"/>
      <c r="AA1" s="1"/>
      <c r="AB1" s="1"/>
      <c r="AD1" s="1"/>
      <c r="AE1" s="1"/>
      <c r="AF1" s="1"/>
      <c r="AH1" s="1"/>
      <c r="AI1" s="1"/>
      <c r="AJ1" s="1"/>
      <c r="AL1" s="1"/>
      <c r="AM1" s="1"/>
      <c r="AN1" s="1"/>
      <c r="AP1" s="1"/>
      <c r="AQ1" s="1"/>
      <c r="AR1" s="1"/>
      <c r="AT1" s="1"/>
      <c r="AU1" s="1"/>
      <c r="AV1" s="1"/>
      <c r="AX1" s="1"/>
      <c r="AY1" s="1"/>
      <c r="AZ1" s="1"/>
      <c r="BB1" s="1"/>
      <c r="BC1" s="1"/>
      <c r="BD1" s="1"/>
      <c r="BF1" s="1"/>
      <c r="BG1" s="1"/>
      <c r="BH1" s="1"/>
      <c r="BJ1" s="1"/>
      <c r="BK1" s="1"/>
      <c r="BL1" s="1"/>
    </row>
    <row r="2" spans="1:64" ht="13" x14ac:dyDescent="0.3">
      <c r="A2" s="14">
        <v>7275</v>
      </c>
      <c r="B2" s="14">
        <v>3107</v>
      </c>
      <c r="C2" s="15" t="s">
        <v>2</v>
      </c>
      <c r="D2" s="16" t="s">
        <v>5</v>
      </c>
      <c r="E2" s="49" t="s">
        <v>13</v>
      </c>
      <c r="F2" s="49"/>
      <c r="G2" s="49"/>
      <c r="H2" s="20">
        <f>A49-25</f>
        <v>6175</v>
      </c>
      <c r="I2" s="20">
        <f>B49+16</f>
        <v>163</v>
      </c>
      <c r="J2" s="41" t="s">
        <v>2</v>
      </c>
      <c r="K2" s="22">
        <v>0.35833333333333334</v>
      </c>
      <c r="L2" s="36"/>
      <c r="N2" s="20">
        <f>H49-25</f>
        <v>5275</v>
      </c>
      <c r="O2" s="20">
        <f>I49+16</f>
        <v>1142</v>
      </c>
      <c r="P2" s="41" t="s">
        <v>2</v>
      </c>
      <c r="Q2" s="25">
        <v>0.67013888888888884</v>
      </c>
      <c r="R2" s="4"/>
      <c r="S2" s="4"/>
      <c r="T2" s="5"/>
      <c r="U2" s="8"/>
      <c r="V2" s="4"/>
      <c r="W2" s="4"/>
      <c r="X2" s="5"/>
      <c r="Y2" s="8"/>
      <c r="Z2" s="4"/>
      <c r="AA2" s="4"/>
      <c r="AB2" s="5"/>
      <c r="AC2" s="8"/>
      <c r="AD2" s="4"/>
      <c r="AE2" s="4"/>
      <c r="AF2" s="5"/>
      <c r="AG2" s="8"/>
      <c r="AH2" s="4"/>
      <c r="AI2" s="4"/>
      <c r="AJ2" s="5"/>
      <c r="AK2" s="8"/>
      <c r="AL2" s="4"/>
      <c r="AM2" s="4"/>
      <c r="AN2" s="5"/>
      <c r="AO2" s="8"/>
      <c r="AP2" s="4"/>
      <c r="AQ2" s="4"/>
      <c r="AR2" s="5"/>
      <c r="AS2" s="8"/>
      <c r="AT2" s="4"/>
      <c r="AU2" s="4"/>
      <c r="AV2" s="5"/>
      <c r="AW2" s="8"/>
      <c r="AX2" s="4"/>
      <c r="AY2" s="4"/>
      <c r="AZ2" s="5"/>
      <c r="BA2" s="8"/>
      <c r="BB2" s="4"/>
      <c r="BC2" s="4"/>
      <c r="BD2" s="5"/>
      <c r="BF2" s="4"/>
      <c r="BG2" s="4"/>
      <c r="BH2" s="5"/>
      <c r="BJ2" s="4"/>
      <c r="BK2" s="4"/>
      <c r="BL2" s="5"/>
    </row>
    <row r="3" spans="1:64" ht="13" x14ac:dyDescent="0.3">
      <c r="A3" s="17">
        <f>A2</f>
        <v>7275</v>
      </c>
      <c r="B3" s="17">
        <f t="shared" ref="B3:B49" si="0">B2+16</f>
        <v>3123</v>
      </c>
      <c r="C3" s="18" t="s">
        <v>3</v>
      </c>
      <c r="D3" s="19" t="s">
        <v>5</v>
      </c>
      <c r="E3" s="49"/>
      <c r="F3" s="49"/>
      <c r="G3" s="49"/>
      <c r="H3" s="23">
        <f t="shared" ref="H3:H22" si="1">H2-25</f>
        <v>6150</v>
      </c>
      <c r="I3" s="23">
        <f t="shared" ref="I3:I31" si="2">I2+16</f>
        <v>179</v>
      </c>
      <c r="J3" s="42" t="s">
        <v>3</v>
      </c>
      <c r="K3" s="22">
        <v>0.36180555555555555</v>
      </c>
      <c r="L3" s="36"/>
      <c r="N3" s="23">
        <f>N2-25</f>
        <v>5250</v>
      </c>
      <c r="O3" s="23">
        <f>O2+16</f>
        <v>1158</v>
      </c>
      <c r="P3" s="42" t="s">
        <v>3</v>
      </c>
      <c r="Q3" s="25">
        <v>0.67361111111111116</v>
      </c>
      <c r="R3" s="4"/>
      <c r="S3" s="4"/>
      <c r="T3" s="5"/>
      <c r="U3" s="1"/>
      <c r="V3" s="4"/>
      <c r="W3" s="4"/>
      <c r="X3" s="5"/>
      <c r="Y3" s="1"/>
      <c r="Z3" s="4"/>
      <c r="AA3" s="4"/>
      <c r="AB3" s="5"/>
      <c r="AC3" s="1"/>
      <c r="AD3" s="4"/>
      <c r="AE3" s="4"/>
      <c r="AF3" s="5"/>
      <c r="AG3" s="1"/>
      <c r="AH3" s="4"/>
      <c r="AI3" s="4"/>
      <c r="AJ3" s="5"/>
      <c r="AK3" s="1"/>
      <c r="AL3" s="4"/>
      <c r="AM3" s="4"/>
      <c r="AN3" s="5"/>
      <c r="AO3" s="1"/>
      <c r="AP3" s="4"/>
      <c r="AQ3" s="4"/>
      <c r="AR3" s="5"/>
      <c r="AS3" s="1"/>
      <c r="AT3" s="4"/>
      <c r="AU3" s="4"/>
      <c r="AV3" s="5"/>
      <c r="AW3" s="1"/>
      <c r="AX3" s="4"/>
      <c r="AY3" s="4"/>
      <c r="AZ3" s="5"/>
      <c r="BA3" s="1"/>
      <c r="BB3" s="4"/>
      <c r="BC3" s="4"/>
      <c r="BD3" s="5"/>
      <c r="BF3" s="4"/>
      <c r="BG3" s="4"/>
      <c r="BH3" s="5"/>
      <c r="BJ3" s="4"/>
      <c r="BK3" s="4"/>
      <c r="BL3" s="5"/>
    </row>
    <row r="4" spans="1:64" ht="13" x14ac:dyDescent="0.3">
      <c r="A4" s="20">
        <f>A3</f>
        <v>7275</v>
      </c>
      <c r="B4" s="20">
        <f t="shared" si="0"/>
        <v>3139</v>
      </c>
      <c r="C4" s="39" t="s">
        <v>2</v>
      </c>
      <c r="D4" s="22"/>
      <c r="E4" s="38"/>
      <c r="F4" s="38"/>
      <c r="H4" s="20">
        <f t="shared" si="1"/>
        <v>6125</v>
      </c>
      <c r="I4" s="20">
        <f t="shared" si="2"/>
        <v>195</v>
      </c>
      <c r="J4" s="39" t="s">
        <v>2</v>
      </c>
      <c r="K4" s="25">
        <v>0.36527777777777781</v>
      </c>
      <c r="L4" s="37"/>
      <c r="N4" s="20">
        <f>N3-25</f>
        <v>5225</v>
      </c>
      <c r="O4" s="20">
        <f>O3+16</f>
        <v>1174</v>
      </c>
      <c r="P4" s="39" t="s">
        <v>2</v>
      </c>
      <c r="Q4" s="25">
        <v>0.6777777777777777</v>
      </c>
      <c r="R4" s="4"/>
      <c r="S4" s="4"/>
      <c r="T4" s="5"/>
      <c r="U4" s="1"/>
      <c r="V4" s="4"/>
      <c r="W4" s="4"/>
      <c r="X4" s="5"/>
      <c r="Y4" s="1"/>
      <c r="Z4" s="4"/>
      <c r="AA4" s="4"/>
      <c r="AB4" s="5"/>
      <c r="AC4" s="1"/>
      <c r="AD4" s="4"/>
      <c r="AE4" s="4"/>
      <c r="AF4" s="5"/>
      <c r="AG4" s="1"/>
      <c r="AH4" s="4"/>
      <c r="AI4" s="4"/>
      <c r="AJ4" s="5"/>
      <c r="AK4" s="1"/>
      <c r="AL4" s="4"/>
      <c r="AM4" s="4"/>
      <c r="AN4" s="5"/>
      <c r="AO4" s="1"/>
      <c r="AP4" s="4"/>
      <c r="AQ4" s="4"/>
      <c r="AR4" s="5"/>
      <c r="AS4" s="1"/>
      <c r="AT4" s="4"/>
      <c r="AU4" s="4"/>
      <c r="AV4" s="5"/>
      <c r="AW4" s="1"/>
      <c r="AX4" s="4"/>
      <c r="AY4" s="4"/>
      <c r="AZ4" s="5"/>
      <c r="BA4" s="1"/>
      <c r="BB4" s="4"/>
      <c r="BC4" s="4"/>
      <c r="BD4" s="5"/>
      <c r="BF4" s="4"/>
      <c r="BG4" s="4"/>
      <c r="BH4" s="5"/>
      <c r="BJ4" s="4"/>
      <c r="BK4" s="4"/>
      <c r="BL4" s="5"/>
    </row>
    <row r="5" spans="1:64" ht="13" x14ac:dyDescent="0.3">
      <c r="A5" s="23">
        <f t="shared" ref="A5:A49" si="3">A4-25</f>
        <v>7250</v>
      </c>
      <c r="B5" s="23">
        <f t="shared" si="0"/>
        <v>3155</v>
      </c>
      <c r="C5" s="40" t="s">
        <v>3</v>
      </c>
      <c r="D5" s="22">
        <v>6.2500000000000003E-3</v>
      </c>
      <c r="E5" s="38"/>
      <c r="F5" s="38"/>
      <c r="H5" s="23">
        <f t="shared" si="1"/>
        <v>6100</v>
      </c>
      <c r="I5" s="23">
        <f t="shared" si="2"/>
        <v>211</v>
      </c>
      <c r="J5" s="40" t="s">
        <v>3</v>
      </c>
      <c r="K5" s="22">
        <v>0.36944444444444446</v>
      </c>
      <c r="L5" s="36"/>
      <c r="N5" s="23">
        <f t="shared" ref="N5:N17" si="4">N4-25</f>
        <v>5200</v>
      </c>
      <c r="O5" s="23">
        <f t="shared" ref="O5:O17" si="5">O4+16</f>
        <v>1190</v>
      </c>
      <c r="P5" s="40" t="s">
        <v>3</v>
      </c>
      <c r="Q5" s="25">
        <v>0.68125000000000002</v>
      </c>
      <c r="R5" s="4"/>
      <c r="S5" s="4"/>
      <c r="T5" s="5"/>
      <c r="U5" s="1"/>
      <c r="V5" s="4"/>
      <c r="W5" s="4"/>
      <c r="X5" s="5"/>
      <c r="Y5" s="1"/>
      <c r="Z5" s="4"/>
      <c r="AA5" s="4"/>
      <c r="AB5" s="5"/>
      <c r="AC5" s="1"/>
      <c r="AD5" s="4"/>
      <c r="AE5" s="4"/>
      <c r="AF5" s="5"/>
      <c r="AG5" s="1"/>
      <c r="AH5" s="4"/>
      <c r="AI5" s="4"/>
      <c r="AJ5" s="5"/>
      <c r="AK5" s="1"/>
      <c r="AL5" s="4"/>
      <c r="AM5" s="4"/>
      <c r="AN5" s="5"/>
      <c r="AO5" s="1"/>
      <c r="AP5" s="4"/>
      <c r="AQ5" s="4"/>
      <c r="AR5" s="5"/>
      <c r="AS5" s="1"/>
      <c r="AT5" s="4"/>
      <c r="AU5" s="4"/>
      <c r="AV5" s="5"/>
      <c r="AW5" s="1"/>
      <c r="AX5" s="4"/>
      <c r="AY5" s="4"/>
      <c r="AZ5" s="5"/>
      <c r="BA5" s="1"/>
      <c r="BB5" s="4"/>
      <c r="BC5" s="4"/>
      <c r="BD5" s="5"/>
      <c r="BF5" s="4"/>
      <c r="BG5" s="4"/>
      <c r="BH5" s="5"/>
      <c r="BJ5" s="4"/>
      <c r="BK5" s="4"/>
      <c r="BL5" s="5"/>
    </row>
    <row r="6" spans="1:64" ht="13" x14ac:dyDescent="0.3">
      <c r="A6" s="20">
        <f t="shared" si="3"/>
        <v>7225</v>
      </c>
      <c r="B6" s="20">
        <f t="shared" si="0"/>
        <v>3171</v>
      </c>
      <c r="C6" s="41" t="s">
        <v>2</v>
      </c>
      <c r="D6" s="22">
        <v>9.7222222222222224E-3</v>
      </c>
      <c r="E6" s="38"/>
      <c r="F6" s="38"/>
      <c r="H6" s="20">
        <f t="shared" si="1"/>
        <v>6075</v>
      </c>
      <c r="I6" s="20">
        <f t="shared" si="2"/>
        <v>227</v>
      </c>
      <c r="J6" s="41" t="s">
        <v>2</v>
      </c>
      <c r="K6" s="22">
        <v>0.37291666666666662</v>
      </c>
      <c r="L6" s="36"/>
      <c r="N6" s="20">
        <f t="shared" si="4"/>
        <v>5175</v>
      </c>
      <c r="O6" s="20">
        <f t="shared" si="5"/>
        <v>1206</v>
      </c>
      <c r="P6" s="41" t="s">
        <v>2</v>
      </c>
      <c r="Q6" s="25">
        <v>0.68472222222222223</v>
      </c>
      <c r="R6" s="6"/>
      <c r="S6" s="6"/>
      <c r="T6" s="7"/>
      <c r="U6" s="1"/>
      <c r="V6" s="6"/>
      <c r="W6" s="6"/>
      <c r="X6" s="7"/>
      <c r="Y6" s="1"/>
      <c r="Z6" s="6"/>
      <c r="AA6" s="6"/>
      <c r="AB6" s="7"/>
      <c r="AC6" s="1"/>
      <c r="AD6" s="6"/>
      <c r="AE6" s="6"/>
      <c r="AF6" s="7"/>
      <c r="AG6" s="1"/>
      <c r="AH6" s="6"/>
      <c r="AI6" s="6"/>
      <c r="AJ6" s="7"/>
      <c r="AK6" s="1"/>
      <c r="AL6" s="6"/>
      <c r="AM6" s="6"/>
      <c r="AN6" s="7"/>
      <c r="AO6" s="1"/>
      <c r="AP6" s="6"/>
      <c r="AQ6" s="6"/>
      <c r="AR6" s="7"/>
      <c r="AS6" s="1"/>
      <c r="AT6" s="6"/>
      <c r="AU6" s="6"/>
      <c r="AV6" s="7"/>
      <c r="AW6" s="1"/>
      <c r="AX6" s="6"/>
      <c r="AY6" s="6"/>
      <c r="AZ6" s="7"/>
      <c r="BA6" s="1"/>
      <c r="BB6" s="6"/>
      <c r="BC6" s="6"/>
      <c r="BD6" s="7"/>
      <c r="BF6" s="6"/>
      <c r="BG6" s="6"/>
      <c r="BH6" s="7"/>
      <c r="BJ6" s="6"/>
      <c r="BK6" s="6"/>
      <c r="BL6" s="7"/>
    </row>
    <row r="7" spans="1:64" ht="13" x14ac:dyDescent="0.3">
      <c r="A7" s="23">
        <f t="shared" si="3"/>
        <v>7200</v>
      </c>
      <c r="B7" s="23">
        <f t="shared" si="0"/>
        <v>3187</v>
      </c>
      <c r="C7" s="42" t="s">
        <v>3</v>
      </c>
      <c r="D7" s="22">
        <v>1.3888888888888888E-2</v>
      </c>
      <c r="E7" s="38"/>
      <c r="F7" s="38"/>
      <c r="H7" s="23">
        <f t="shared" si="1"/>
        <v>6050</v>
      </c>
      <c r="I7" s="23">
        <f t="shared" si="2"/>
        <v>243</v>
      </c>
      <c r="J7" s="42" t="s">
        <v>3</v>
      </c>
      <c r="K7" s="22">
        <v>0.37708333333333338</v>
      </c>
      <c r="L7" s="36"/>
      <c r="N7" s="23">
        <f t="shared" si="4"/>
        <v>5150</v>
      </c>
      <c r="O7" s="23">
        <f t="shared" si="5"/>
        <v>1222</v>
      </c>
      <c r="P7" s="42" t="s">
        <v>3</v>
      </c>
      <c r="Q7" s="25">
        <v>0.68819444444444444</v>
      </c>
      <c r="R7" s="6"/>
      <c r="S7" s="6"/>
      <c r="T7" s="7"/>
      <c r="U7" s="1"/>
      <c r="V7" s="6"/>
      <c r="W7" s="6"/>
      <c r="X7" s="7"/>
      <c r="Y7" s="1"/>
      <c r="Z7" s="6"/>
      <c r="AA7" s="6"/>
      <c r="AB7" s="7"/>
      <c r="AC7" s="1"/>
      <c r="AD7" s="6"/>
      <c r="AE7" s="6"/>
      <c r="AF7" s="7"/>
      <c r="AG7" s="1"/>
      <c r="AH7" s="6"/>
      <c r="AI7" s="6"/>
      <c r="AJ7" s="7"/>
      <c r="AK7" s="1"/>
      <c r="AL7" s="6"/>
      <c r="AM7" s="6"/>
      <c r="AN7" s="7"/>
      <c r="AO7" s="1"/>
      <c r="AP7" s="6"/>
      <c r="AQ7" s="6"/>
      <c r="AR7" s="7"/>
      <c r="AS7" s="1"/>
      <c r="AT7" s="6"/>
      <c r="AU7" s="6"/>
      <c r="AV7" s="7"/>
      <c r="AW7" s="1"/>
      <c r="AX7" s="6"/>
      <c r="AY7" s="6"/>
      <c r="AZ7" s="7"/>
      <c r="BA7" s="1"/>
      <c r="BB7" s="6"/>
      <c r="BC7" s="6"/>
      <c r="BD7" s="7"/>
      <c r="BF7" s="6"/>
      <c r="BG7" s="6"/>
      <c r="BH7" s="7"/>
      <c r="BJ7" s="6"/>
      <c r="BK7" s="6"/>
      <c r="BL7" s="7"/>
    </row>
    <row r="8" spans="1:64" ht="13" x14ac:dyDescent="0.3">
      <c r="A8" s="20">
        <f t="shared" si="3"/>
        <v>7175</v>
      </c>
      <c r="B8" s="20">
        <f t="shared" si="0"/>
        <v>3203</v>
      </c>
      <c r="C8" s="39" t="s">
        <v>2</v>
      </c>
      <c r="D8" s="25">
        <v>1.7361111111111112E-2</v>
      </c>
      <c r="E8" s="38"/>
      <c r="F8" s="38"/>
      <c r="H8" s="20">
        <f t="shared" si="1"/>
        <v>6025</v>
      </c>
      <c r="I8" s="20">
        <f t="shared" si="2"/>
        <v>259</v>
      </c>
      <c r="J8" s="39" t="s">
        <v>2</v>
      </c>
      <c r="K8" s="25">
        <v>0.38055555555555554</v>
      </c>
      <c r="L8" s="37"/>
      <c r="N8" s="20">
        <f t="shared" si="4"/>
        <v>5125</v>
      </c>
      <c r="O8" s="20">
        <f t="shared" si="5"/>
        <v>1238</v>
      </c>
      <c r="P8" s="39" t="s">
        <v>2</v>
      </c>
      <c r="Q8" s="25">
        <v>0.69236111111111109</v>
      </c>
      <c r="R8" s="6"/>
      <c r="S8" s="6"/>
      <c r="T8" s="7"/>
      <c r="U8" s="1"/>
      <c r="V8" s="6"/>
      <c r="W8" s="6"/>
      <c r="X8" s="7"/>
      <c r="Y8" s="1"/>
      <c r="Z8" s="6"/>
      <c r="AA8" s="6"/>
      <c r="AB8" s="7"/>
      <c r="AC8" s="1"/>
      <c r="AD8" s="6"/>
      <c r="AE8" s="6"/>
      <c r="AF8" s="7"/>
      <c r="AG8" s="1"/>
      <c r="AH8" s="6"/>
      <c r="AI8" s="6"/>
      <c r="AJ8" s="7"/>
      <c r="AK8" s="1"/>
      <c r="AL8" s="6"/>
      <c r="AM8" s="6"/>
      <c r="AN8" s="7"/>
      <c r="AO8" s="1"/>
      <c r="AP8" s="6"/>
      <c r="AQ8" s="6"/>
      <c r="AR8" s="7"/>
      <c r="AS8" s="1"/>
      <c r="AT8" s="6"/>
      <c r="AU8" s="6"/>
      <c r="AV8" s="7"/>
      <c r="AW8" s="1"/>
      <c r="AX8" s="6"/>
      <c r="AY8" s="6"/>
      <c r="AZ8" s="7"/>
      <c r="BA8" s="1"/>
      <c r="BB8" s="6"/>
      <c r="BC8" s="6"/>
      <c r="BD8" s="7"/>
      <c r="BF8" s="6"/>
      <c r="BG8" s="6"/>
      <c r="BH8" s="7"/>
      <c r="BJ8" s="6"/>
      <c r="BK8" s="6"/>
      <c r="BL8" s="7"/>
    </row>
    <row r="9" spans="1:64" ht="13" x14ac:dyDescent="0.3">
      <c r="A9" s="23">
        <f t="shared" si="3"/>
        <v>7150</v>
      </c>
      <c r="B9" s="23">
        <f t="shared" si="0"/>
        <v>3219</v>
      </c>
      <c r="C9" s="40" t="s">
        <v>3</v>
      </c>
      <c r="D9" s="25">
        <v>2.1527777777777781E-2</v>
      </c>
      <c r="E9" s="38"/>
      <c r="F9" s="38"/>
      <c r="H9" s="23">
        <f t="shared" si="1"/>
        <v>6000</v>
      </c>
      <c r="I9" s="23">
        <f t="shared" si="2"/>
        <v>275</v>
      </c>
      <c r="J9" s="40" t="s">
        <v>3</v>
      </c>
      <c r="K9" s="22">
        <v>0.3840277777777778</v>
      </c>
      <c r="L9" s="36"/>
      <c r="N9" s="23">
        <f t="shared" si="4"/>
        <v>5100</v>
      </c>
      <c r="O9" s="23">
        <f t="shared" si="5"/>
        <v>1254</v>
      </c>
      <c r="P9" s="40" t="s">
        <v>3</v>
      </c>
      <c r="Q9" s="25">
        <v>0.6958333333333333</v>
      </c>
      <c r="R9" s="6"/>
      <c r="S9" s="6"/>
      <c r="T9" s="7"/>
      <c r="U9" s="1"/>
      <c r="V9" s="6"/>
      <c r="W9" s="6"/>
      <c r="X9" s="7"/>
      <c r="Y9" s="1"/>
      <c r="Z9" s="6"/>
      <c r="AA9" s="6"/>
      <c r="AB9" s="7"/>
      <c r="AC9" s="1"/>
      <c r="AD9" s="6"/>
      <c r="AE9" s="6"/>
      <c r="AF9" s="7"/>
      <c r="AG9" s="1"/>
      <c r="AH9" s="6"/>
      <c r="AI9" s="6"/>
      <c r="AJ9" s="7"/>
      <c r="AK9" s="1"/>
      <c r="AL9" s="6"/>
      <c r="AM9" s="6"/>
      <c r="AN9" s="7"/>
      <c r="AO9" s="1"/>
      <c r="AP9" s="6"/>
      <c r="AQ9" s="6"/>
      <c r="AR9" s="7"/>
      <c r="AS9" s="1"/>
      <c r="AT9" s="6"/>
      <c r="AU9" s="6"/>
      <c r="AV9" s="7"/>
      <c r="AW9" s="1"/>
      <c r="AX9" s="6"/>
      <c r="AY9" s="6"/>
      <c r="AZ9" s="7"/>
      <c r="BA9" s="1"/>
      <c r="BB9" s="6"/>
      <c r="BC9" s="6"/>
      <c r="BD9" s="7"/>
      <c r="BF9" s="6"/>
      <c r="BG9" s="6"/>
      <c r="BH9" s="7"/>
      <c r="BJ9" s="6"/>
      <c r="BK9" s="6"/>
      <c r="BL9" s="7"/>
    </row>
    <row r="10" spans="1:64" ht="13" x14ac:dyDescent="0.3">
      <c r="A10" s="20">
        <f t="shared" si="3"/>
        <v>7125</v>
      </c>
      <c r="B10" s="20">
        <f t="shared" si="0"/>
        <v>3235</v>
      </c>
      <c r="C10" s="41" t="s">
        <v>2</v>
      </c>
      <c r="D10" s="25">
        <v>2.5000000000000001E-2</v>
      </c>
      <c r="E10" s="38"/>
      <c r="F10" s="38"/>
      <c r="H10" s="20">
        <f t="shared" si="1"/>
        <v>5975</v>
      </c>
      <c r="I10" s="20">
        <f t="shared" si="2"/>
        <v>291</v>
      </c>
      <c r="J10" s="41" t="s">
        <v>2</v>
      </c>
      <c r="K10" s="22">
        <v>0.38819444444444445</v>
      </c>
      <c r="L10" s="36"/>
      <c r="N10" s="20">
        <f t="shared" si="4"/>
        <v>5075</v>
      </c>
      <c r="O10" s="20">
        <f t="shared" si="5"/>
        <v>1270</v>
      </c>
      <c r="P10" s="41" t="s">
        <v>2</v>
      </c>
      <c r="Q10" s="25">
        <v>0.69930555555555562</v>
      </c>
      <c r="R10" s="4"/>
      <c r="S10" s="4"/>
      <c r="T10" s="3"/>
      <c r="U10" s="8"/>
      <c r="V10" s="4"/>
      <c r="W10" s="4"/>
      <c r="X10" s="3"/>
      <c r="Y10" s="8"/>
      <c r="Z10" s="4"/>
      <c r="AA10" s="4"/>
      <c r="AB10" s="3"/>
      <c r="AC10" s="8"/>
      <c r="AD10" s="4"/>
      <c r="AE10" s="4"/>
      <c r="AF10" s="3"/>
      <c r="AG10" s="8"/>
      <c r="AH10" s="4"/>
      <c r="AI10" s="4"/>
      <c r="AJ10" s="3"/>
      <c r="AK10" s="8"/>
      <c r="AL10" s="4"/>
      <c r="AM10" s="4"/>
      <c r="AN10" s="3"/>
      <c r="AO10" s="8"/>
      <c r="AP10" s="4"/>
      <c r="AQ10" s="4"/>
      <c r="AR10" s="3"/>
      <c r="AS10" s="8"/>
      <c r="AT10" s="4"/>
      <c r="AU10" s="4"/>
      <c r="AV10" s="3"/>
      <c r="AW10" s="8"/>
      <c r="AX10" s="4"/>
      <c r="AY10" s="4"/>
      <c r="AZ10" s="3"/>
      <c r="BA10" s="8"/>
      <c r="BB10" s="4"/>
      <c r="BC10" s="4"/>
      <c r="BD10" s="3"/>
      <c r="BF10" s="4"/>
      <c r="BG10" s="4"/>
      <c r="BH10" s="3"/>
      <c r="BJ10" s="4"/>
      <c r="BK10" s="4"/>
      <c r="BL10" s="3"/>
    </row>
    <row r="11" spans="1:64" ht="13" x14ac:dyDescent="0.3">
      <c r="A11" s="23">
        <f t="shared" si="3"/>
        <v>7100</v>
      </c>
      <c r="B11" s="23">
        <f t="shared" si="0"/>
        <v>3251</v>
      </c>
      <c r="C11" s="42" t="s">
        <v>3</v>
      </c>
      <c r="D11" s="25">
        <v>2.8472222222222222E-2</v>
      </c>
      <c r="E11" s="38"/>
      <c r="F11" s="38"/>
      <c r="H11" s="23">
        <f t="shared" si="1"/>
        <v>5950</v>
      </c>
      <c r="I11" s="23">
        <f t="shared" si="2"/>
        <v>307</v>
      </c>
      <c r="J11" s="42" t="s">
        <v>3</v>
      </c>
      <c r="K11" s="22">
        <v>0.39166666666666666</v>
      </c>
      <c r="L11" s="36"/>
      <c r="N11" s="23">
        <f t="shared" si="4"/>
        <v>5050</v>
      </c>
      <c r="O11" s="23">
        <f t="shared" si="5"/>
        <v>1286</v>
      </c>
      <c r="P11" s="42" t="s">
        <v>3</v>
      </c>
      <c r="Q11" s="25">
        <v>0.70277777777777783</v>
      </c>
      <c r="R11" s="4"/>
      <c r="S11" s="4"/>
      <c r="T11" s="3"/>
      <c r="U11" s="1"/>
      <c r="V11" s="4"/>
      <c r="W11" s="4"/>
      <c r="X11" s="3"/>
      <c r="Y11" s="1"/>
      <c r="Z11" s="4"/>
      <c r="AA11" s="4"/>
      <c r="AB11" s="3"/>
      <c r="AC11" s="1"/>
      <c r="AD11" s="4"/>
      <c r="AE11" s="4"/>
      <c r="AF11" s="3"/>
      <c r="AG11" s="1"/>
      <c r="AH11" s="4"/>
      <c r="AI11" s="4"/>
      <c r="AJ11" s="3"/>
      <c r="AK11" s="1"/>
      <c r="AL11" s="4"/>
      <c r="AM11" s="4"/>
      <c r="AN11" s="3"/>
      <c r="AO11" s="1"/>
      <c r="AP11" s="4"/>
      <c r="AQ11" s="4"/>
      <c r="AR11" s="3"/>
      <c r="AS11" s="1"/>
      <c r="AT11" s="4"/>
      <c r="AU11" s="4"/>
      <c r="AV11" s="3"/>
      <c r="AW11" s="1"/>
      <c r="AX11" s="4"/>
      <c r="AY11" s="4"/>
      <c r="AZ11" s="3"/>
      <c r="BA11" s="1"/>
      <c r="BB11" s="4"/>
      <c r="BC11" s="4"/>
      <c r="BD11" s="3"/>
      <c r="BF11" s="4"/>
      <c r="BG11" s="4"/>
      <c r="BH11" s="3"/>
      <c r="BJ11" s="4"/>
      <c r="BK11" s="4"/>
      <c r="BL11" s="3"/>
    </row>
    <row r="12" spans="1:64" ht="13" x14ac:dyDescent="0.3">
      <c r="A12" s="20">
        <f t="shared" si="3"/>
        <v>7075</v>
      </c>
      <c r="B12" s="20">
        <f t="shared" si="0"/>
        <v>3267</v>
      </c>
      <c r="C12" s="39" t="s">
        <v>2</v>
      </c>
      <c r="D12" s="25">
        <v>3.2638888888888891E-2</v>
      </c>
      <c r="E12" s="38"/>
      <c r="F12" s="38"/>
      <c r="H12" s="20">
        <f t="shared" si="1"/>
        <v>5925</v>
      </c>
      <c r="I12" s="20">
        <f t="shared" si="2"/>
        <v>323</v>
      </c>
      <c r="J12" s="39" t="s">
        <v>2</v>
      </c>
      <c r="K12" s="25">
        <v>0.39513888888888887</v>
      </c>
      <c r="L12" s="37"/>
      <c r="N12" s="20">
        <f t="shared" si="4"/>
        <v>5025</v>
      </c>
      <c r="O12" s="20">
        <f t="shared" si="5"/>
        <v>1302</v>
      </c>
      <c r="P12" s="39" t="s">
        <v>2</v>
      </c>
      <c r="Q12" s="25">
        <v>0.70694444444444438</v>
      </c>
      <c r="R12" s="4"/>
      <c r="S12" s="4"/>
      <c r="T12" s="3"/>
      <c r="U12" s="1"/>
      <c r="V12" s="4"/>
      <c r="W12" s="4"/>
      <c r="X12" s="3"/>
      <c r="Y12" s="1"/>
      <c r="Z12" s="4"/>
      <c r="AA12" s="4"/>
      <c r="AB12" s="3"/>
      <c r="AC12" s="1"/>
      <c r="AD12" s="4"/>
      <c r="AE12" s="4"/>
      <c r="AF12" s="3"/>
      <c r="AG12" s="1"/>
      <c r="AH12" s="4"/>
      <c r="AI12" s="4"/>
      <c r="AJ12" s="3"/>
      <c r="AK12" s="1"/>
      <c r="AL12" s="4"/>
      <c r="AM12" s="4"/>
      <c r="AN12" s="3"/>
      <c r="AO12" s="1"/>
      <c r="AP12" s="4"/>
      <c r="AQ12" s="4"/>
      <c r="AR12" s="3"/>
      <c r="AS12" s="1"/>
      <c r="AT12" s="4"/>
      <c r="AU12" s="4"/>
      <c r="AV12" s="3"/>
      <c r="AW12" s="1"/>
      <c r="AX12" s="4"/>
      <c r="AY12" s="4"/>
      <c r="AZ12" s="3"/>
      <c r="BA12" s="1"/>
      <c r="BB12" s="4"/>
      <c r="BC12" s="4"/>
      <c r="BD12" s="3"/>
      <c r="BF12" s="4"/>
      <c r="BG12" s="4"/>
      <c r="BH12" s="3"/>
      <c r="BJ12" s="4"/>
      <c r="BK12" s="4"/>
      <c r="BL12" s="3"/>
    </row>
    <row r="13" spans="1:64" ht="13" x14ac:dyDescent="0.3">
      <c r="A13" s="23">
        <f t="shared" si="3"/>
        <v>7050</v>
      </c>
      <c r="B13" s="23">
        <f t="shared" si="0"/>
        <v>3283</v>
      </c>
      <c r="C13" s="40" t="s">
        <v>3</v>
      </c>
      <c r="D13" s="25">
        <v>3.6111111111111115E-2</v>
      </c>
      <c r="E13" s="38"/>
      <c r="F13" s="38"/>
      <c r="H13" s="23">
        <f t="shared" si="1"/>
        <v>5900</v>
      </c>
      <c r="I13" s="23">
        <f t="shared" si="2"/>
        <v>339</v>
      </c>
      <c r="J13" s="40" t="s">
        <v>3</v>
      </c>
      <c r="K13" s="22">
        <v>0.39930555555555558</v>
      </c>
      <c r="L13" s="36"/>
      <c r="N13" s="23">
        <f t="shared" si="4"/>
        <v>5000</v>
      </c>
      <c r="O13" s="23">
        <f t="shared" si="5"/>
        <v>1318</v>
      </c>
      <c r="P13" s="40" t="s">
        <v>3</v>
      </c>
      <c r="Q13" s="25">
        <v>0.7104166666666667</v>
      </c>
      <c r="R13" s="4"/>
      <c r="S13" s="4"/>
      <c r="T13" s="3"/>
      <c r="U13" s="1"/>
      <c r="V13" s="4"/>
      <c r="W13" s="4"/>
      <c r="X13" s="3"/>
      <c r="Y13" s="1"/>
      <c r="Z13" s="4"/>
      <c r="AA13" s="4"/>
      <c r="AB13" s="3"/>
      <c r="AC13" s="1"/>
      <c r="AD13" s="4"/>
      <c r="AE13" s="4"/>
      <c r="AF13" s="3"/>
      <c r="AG13" s="1"/>
      <c r="AH13" s="4"/>
      <c r="AI13" s="4"/>
      <c r="AJ13" s="3"/>
      <c r="AK13" s="1"/>
      <c r="AL13" s="4"/>
      <c r="AM13" s="4"/>
      <c r="AN13" s="3"/>
      <c r="AO13" s="1"/>
      <c r="AP13" s="4"/>
      <c r="AQ13" s="4"/>
      <c r="AR13" s="3"/>
      <c r="AS13" s="1"/>
      <c r="AT13" s="4"/>
      <c r="AU13" s="4"/>
      <c r="AV13" s="3"/>
      <c r="AW13" s="1"/>
      <c r="AX13" s="4"/>
      <c r="AY13" s="4"/>
      <c r="AZ13" s="3"/>
      <c r="BA13" s="1"/>
      <c r="BB13" s="4"/>
      <c r="BC13" s="4"/>
      <c r="BD13" s="3"/>
      <c r="BF13" s="4"/>
      <c r="BG13" s="4"/>
      <c r="BH13" s="3"/>
      <c r="BJ13" s="4"/>
      <c r="BK13" s="4"/>
      <c r="BL13" s="3"/>
    </row>
    <row r="14" spans="1:64" ht="13" x14ac:dyDescent="0.3">
      <c r="A14" s="20">
        <f t="shared" si="3"/>
        <v>7025</v>
      </c>
      <c r="B14" s="20">
        <f t="shared" si="0"/>
        <v>3299</v>
      </c>
      <c r="C14" s="41" t="s">
        <v>2</v>
      </c>
      <c r="D14" s="25">
        <v>3.9583333333333331E-2</v>
      </c>
      <c r="E14" s="38"/>
      <c r="F14" s="38"/>
      <c r="H14" s="20">
        <f t="shared" si="1"/>
        <v>5875</v>
      </c>
      <c r="I14" s="20">
        <f t="shared" si="2"/>
        <v>355</v>
      </c>
      <c r="J14" s="41" t="s">
        <v>2</v>
      </c>
      <c r="K14" s="22">
        <v>0.40277777777777773</v>
      </c>
      <c r="L14" s="36"/>
      <c r="N14" s="20">
        <f t="shared" si="4"/>
        <v>4975</v>
      </c>
      <c r="O14" s="20">
        <f t="shared" si="5"/>
        <v>1334</v>
      </c>
      <c r="P14" s="41" t="s">
        <v>2</v>
      </c>
      <c r="Q14" s="25">
        <v>0.71388888888888891</v>
      </c>
      <c r="R14" s="6"/>
      <c r="S14" s="6"/>
      <c r="T14" s="2"/>
      <c r="U14" s="1"/>
      <c r="V14" s="6"/>
      <c r="W14" s="6"/>
      <c r="X14" s="2"/>
      <c r="Y14" s="1"/>
      <c r="Z14" s="6"/>
      <c r="AA14" s="6"/>
      <c r="AB14" s="2"/>
      <c r="AC14" s="1"/>
      <c r="AD14" s="6"/>
      <c r="AE14" s="6"/>
      <c r="AF14" s="2"/>
      <c r="AG14" s="1"/>
      <c r="AH14" s="6"/>
      <c r="AI14" s="6"/>
      <c r="AJ14" s="2"/>
      <c r="AK14" s="1"/>
      <c r="AL14" s="6"/>
      <c r="AM14" s="6"/>
      <c r="AN14" s="2"/>
      <c r="AO14" s="1"/>
      <c r="AP14" s="6"/>
      <c r="AQ14" s="6"/>
      <c r="AR14" s="2"/>
      <c r="AS14" s="1"/>
      <c r="AT14" s="6"/>
      <c r="AU14" s="6"/>
      <c r="AV14" s="2"/>
      <c r="AW14" s="1"/>
      <c r="AX14" s="6"/>
      <c r="AY14" s="6"/>
      <c r="AZ14" s="2"/>
      <c r="BA14" s="1"/>
      <c r="BB14" s="6"/>
      <c r="BC14" s="6"/>
      <c r="BD14" s="2"/>
      <c r="BF14" s="6"/>
      <c r="BG14" s="6"/>
      <c r="BH14" s="2"/>
      <c r="BJ14" s="6"/>
      <c r="BK14" s="6"/>
      <c r="BL14" s="2"/>
    </row>
    <row r="15" spans="1:64" ht="13" x14ac:dyDescent="0.3">
      <c r="A15" s="23">
        <f t="shared" si="3"/>
        <v>7000</v>
      </c>
      <c r="B15" s="23">
        <f t="shared" si="0"/>
        <v>3315</v>
      </c>
      <c r="C15" s="42" t="s">
        <v>3</v>
      </c>
      <c r="D15" s="25">
        <v>4.3749999999999997E-2</v>
      </c>
      <c r="E15" s="38"/>
      <c r="F15" s="38"/>
      <c r="H15" s="23">
        <f t="shared" si="1"/>
        <v>5850</v>
      </c>
      <c r="I15" s="23">
        <f t="shared" si="2"/>
        <v>371</v>
      </c>
      <c r="J15" s="42" t="s">
        <v>3</v>
      </c>
      <c r="K15" s="22">
        <v>0.4069444444444445</v>
      </c>
      <c r="L15" s="36"/>
      <c r="N15" s="23">
        <f t="shared" si="4"/>
        <v>4950</v>
      </c>
      <c r="O15" s="23">
        <f t="shared" si="5"/>
        <v>1350</v>
      </c>
      <c r="P15" s="42" t="s">
        <v>3</v>
      </c>
      <c r="Q15" s="25">
        <v>0.71736111111111101</v>
      </c>
      <c r="R15" s="6"/>
      <c r="S15" s="6"/>
      <c r="T15" s="2"/>
      <c r="U15" s="1"/>
      <c r="V15" s="6"/>
      <c r="W15" s="6"/>
      <c r="X15" s="2"/>
      <c r="Y15" s="1"/>
      <c r="Z15" s="6"/>
      <c r="AA15" s="6"/>
      <c r="AB15" s="2"/>
      <c r="AC15" s="1"/>
      <c r="AD15" s="6"/>
      <c r="AE15" s="6"/>
      <c r="AF15" s="2"/>
      <c r="AG15" s="1"/>
      <c r="AH15" s="6"/>
      <c r="AI15" s="6"/>
      <c r="AJ15" s="2"/>
      <c r="AK15" s="1"/>
      <c r="AL15" s="6"/>
      <c r="AM15" s="6"/>
      <c r="AN15" s="2"/>
      <c r="AO15" s="1"/>
      <c r="AP15" s="6"/>
      <c r="AQ15" s="6"/>
      <c r="AR15" s="2"/>
      <c r="AS15" s="1"/>
      <c r="AT15" s="6"/>
      <c r="AU15" s="6"/>
      <c r="AV15" s="2"/>
      <c r="AW15" s="1"/>
      <c r="AX15" s="6"/>
      <c r="AY15" s="6"/>
      <c r="AZ15" s="2"/>
      <c r="BA15" s="1"/>
      <c r="BB15" s="6"/>
      <c r="BC15" s="6"/>
      <c r="BD15" s="2"/>
      <c r="BF15" s="6"/>
      <c r="BG15" s="6"/>
      <c r="BH15" s="2"/>
      <c r="BJ15" s="6"/>
      <c r="BK15" s="6"/>
      <c r="BL15" s="2"/>
    </row>
    <row r="16" spans="1:64" ht="13" x14ac:dyDescent="0.3">
      <c r="A16" s="20">
        <f t="shared" si="3"/>
        <v>6975</v>
      </c>
      <c r="B16" s="20">
        <f t="shared" si="0"/>
        <v>3331</v>
      </c>
      <c r="C16" s="39" t="s">
        <v>2</v>
      </c>
      <c r="D16" s="25">
        <v>4.7222222222222221E-2</v>
      </c>
      <c r="E16" s="38"/>
      <c r="F16" s="38"/>
      <c r="H16" s="20">
        <f t="shared" si="1"/>
        <v>5825</v>
      </c>
      <c r="I16" s="20">
        <f t="shared" si="2"/>
        <v>387</v>
      </c>
      <c r="J16" s="39" t="s">
        <v>2</v>
      </c>
      <c r="K16" s="25">
        <v>0.41041666666666665</v>
      </c>
      <c r="L16" s="37"/>
      <c r="N16" s="20">
        <f t="shared" si="4"/>
        <v>4925</v>
      </c>
      <c r="O16" s="20">
        <f t="shared" si="5"/>
        <v>1366</v>
      </c>
      <c r="P16" s="39" t="s">
        <v>2</v>
      </c>
      <c r="Q16" s="25">
        <v>0.72083333333333333</v>
      </c>
      <c r="R16" s="6"/>
      <c r="S16" s="6"/>
      <c r="T16" s="2"/>
      <c r="U16" s="1"/>
      <c r="V16" s="6"/>
      <c r="W16" s="6"/>
      <c r="X16" s="2"/>
      <c r="Y16" s="1"/>
      <c r="Z16" s="6"/>
      <c r="AA16" s="6"/>
      <c r="AB16" s="2"/>
      <c r="AC16" s="1"/>
      <c r="AD16" s="6"/>
      <c r="AE16" s="6"/>
      <c r="AF16" s="2"/>
      <c r="AG16" s="1"/>
      <c r="AH16" s="6"/>
      <c r="AI16" s="6"/>
      <c r="AJ16" s="2"/>
      <c r="AK16" s="1"/>
      <c r="AL16" s="6"/>
      <c r="AM16" s="6"/>
      <c r="AN16" s="2"/>
      <c r="AO16" s="1"/>
      <c r="AP16" s="6"/>
      <c r="AQ16" s="6"/>
      <c r="AR16" s="2"/>
      <c r="AS16" s="1"/>
      <c r="AT16" s="6"/>
      <c r="AU16" s="6"/>
      <c r="AV16" s="2"/>
      <c r="AW16" s="1"/>
      <c r="AX16" s="6"/>
      <c r="AY16" s="6"/>
      <c r="AZ16" s="2"/>
      <c r="BA16" s="1"/>
      <c r="BB16" s="6"/>
      <c r="BC16" s="6"/>
      <c r="BD16" s="2"/>
      <c r="BF16" s="6"/>
      <c r="BG16" s="6"/>
      <c r="BH16" s="2"/>
      <c r="BJ16" s="6"/>
      <c r="BK16" s="6"/>
      <c r="BL16" s="2"/>
    </row>
    <row r="17" spans="1:64" ht="13" x14ac:dyDescent="0.3">
      <c r="A17" s="23">
        <f t="shared" si="3"/>
        <v>6950</v>
      </c>
      <c r="B17" s="23">
        <f t="shared" si="0"/>
        <v>3347</v>
      </c>
      <c r="C17" s="40" t="s">
        <v>3</v>
      </c>
      <c r="D17" s="25">
        <v>5.0694444444444452E-2</v>
      </c>
      <c r="E17" s="38"/>
      <c r="F17" s="38"/>
      <c r="H17" s="23">
        <f t="shared" si="1"/>
        <v>5800</v>
      </c>
      <c r="I17" s="23">
        <f t="shared" si="2"/>
        <v>403</v>
      </c>
      <c r="J17" s="40" t="s">
        <v>3</v>
      </c>
      <c r="K17" s="22">
        <v>0.4145833333333333</v>
      </c>
      <c r="L17" s="36"/>
      <c r="N17" s="23">
        <f t="shared" si="4"/>
        <v>4900</v>
      </c>
      <c r="O17" s="23">
        <f t="shared" si="5"/>
        <v>1382</v>
      </c>
      <c r="P17" s="40" t="s">
        <v>3</v>
      </c>
      <c r="Q17" s="25">
        <v>0.72499999999999998</v>
      </c>
      <c r="R17" s="6"/>
      <c r="S17" s="6"/>
      <c r="T17" s="2"/>
      <c r="U17" s="1"/>
      <c r="V17" s="6"/>
      <c r="W17" s="6"/>
      <c r="X17" s="2"/>
      <c r="Y17" s="1"/>
      <c r="Z17" s="6"/>
      <c r="AA17" s="6"/>
      <c r="AB17" s="2"/>
      <c r="AC17" s="1"/>
      <c r="AD17" s="6"/>
      <c r="AE17" s="6"/>
      <c r="AF17" s="2"/>
      <c r="AG17" s="1"/>
      <c r="AH17" s="6"/>
      <c r="AI17" s="6"/>
      <c r="AJ17" s="2"/>
      <c r="AK17" s="1"/>
      <c r="AL17" s="6"/>
      <c r="AM17" s="6"/>
      <c r="AN17" s="2"/>
      <c r="AO17" s="1"/>
      <c r="AP17" s="6"/>
      <c r="AQ17" s="6"/>
      <c r="AR17" s="2"/>
      <c r="AS17" s="1"/>
      <c r="AT17" s="6"/>
      <c r="AU17" s="6"/>
      <c r="AV17" s="2"/>
      <c r="AW17" s="1"/>
      <c r="AX17" s="6"/>
      <c r="AY17" s="6"/>
      <c r="AZ17" s="2"/>
      <c r="BA17" s="1"/>
      <c r="BB17" s="6"/>
      <c r="BC17" s="6"/>
      <c r="BD17" s="2"/>
      <c r="BF17" s="6"/>
      <c r="BG17" s="6"/>
      <c r="BH17" s="2"/>
      <c r="BJ17" s="6"/>
      <c r="BK17" s="6"/>
      <c r="BL17" s="2"/>
    </row>
    <row r="18" spans="1:64" ht="13" x14ac:dyDescent="0.3">
      <c r="A18" s="20">
        <f t="shared" si="3"/>
        <v>6925</v>
      </c>
      <c r="B18" s="20">
        <f t="shared" si="0"/>
        <v>3363</v>
      </c>
      <c r="C18" s="41" t="s">
        <v>2</v>
      </c>
      <c r="D18" s="25">
        <v>5.4166666666666669E-2</v>
      </c>
      <c r="E18" s="38"/>
      <c r="F18" s="38"/>
      <c r="H18" s="20">
        <f t="shared" si="1"/>
        <v>5775</v>
      </c>
      <c r="I18" s="20">
        <f t="shared" si="2"/>
        <v>419</v>
      </c>
      <c r="J18" s="41" t="s">
        <v>2</v>
      </c>
      <c r="K18" s="25">
        <v>0.41875000000000001</v>
      </c>
      <c r="L18" s="37"/>
      <c r="N18" s="4"/>
      <c r="O18" s="23"/>
      <c r="P18" s="3"/>
      <c r="Q18" s="8"/>
      <c r="R18" s="4"/>
      <c r="S18" s="4"/>
      <c r="T18" s="3"/>
      <c r="U18" s="8"/>
      <c r="V18" s="4"/>
      <c r="W18" s="4"/>
      <c r="X18" s="3"/>
      <c r="Y18" s="8"/>
      <c r="Z18" s="4"/>
      <c r="AA18" s="4"/>
      <c r="AB18" s="3"/>
      <c r="AC18" s="8"/>
      <c r="AD18" s="4"/>
      <c r="AE18" s="4"/>
      <c r="AF18" s="3"/>
      <c r="AG18" s="8"/>
      <c r="AH18" s="4"/>
      <c r="AI18" s="4"/>
      <c r="AJ18" s="3"/>
      <c r="AK18" s="8"/>
      <c r="AL18" s="4"/>
      <c r="AM18" s="4"/>
      <c r="AN18" s="3"/>
      <c r="AO18" s="8"/>
      <c r="AP18" s="4"/>
      <c r="AQ18" s="4"/>
      <c r="AR18" s="3"/>
      <c r="AS18" s="8"/>
      <c r="AT18" s="4"/>
      <c r="AU18" s="4"/>
      <c r="AV18" s="3"/>
      <c r="AW18" s="8"/>
      <c r="AX18" s="4"/>
      <c r="AY18" s="4"/>
      <c r="AZ18" s="3"/>
      <c r="BB18" s="4"/>
      <c r="BC18" s="4"/>
      <c r="BD18" s="3"/>
      <c r="BF18" s="4"/>
      <c r="BG18" s="4"/>
      <c r="BH18" s="3"/>
    </row>
    <row r="19" spans="1:64" ht="13" x14ac:dyDescent="0.3">
      <c r="A19" s="23">
        <f t="shared" si="3"/>
        <v>6900</v>
      </c>
      <c r="B19" s="23">
        <f t="shared" si="0"/>
        <v>3379</v>
      </c>
      <c r="C19" s="42" t="s">
        <v>3</v>
      </c>
      <c r="D19" s="25">
        <v>5.7638888888888885E-2</v>
      </c>
      <c r="E19" s="38"/>
      <c r="F19" s="38"/>
      <c r="H19" s="23">
        <f t="shared" si="1"/>
        <v>5750</v>
      </c>
      <c r="I19" s="23">
        <f t="shared" si="2"/>
        <v>435</v>
      </c>
      <c r="J19" s="42" t="s">
        <v>3</v>
      </c>
      <c r="K19" s="22">
        <v>0.42222222222222222</v>
      </c>
      <c r="L19" s="36"/>
      <c r="N19" s="4"/>
      <c r="O19" s="4"/>
      <c r="P19" s="3"/>
      <c r="Q19" s="1"/>
      <c r="R19" s="4"/>
      <c r="S19" s="4"/>
      <c r="T19" s="3"/>
      <c r="U19" s="1"/>
      <c r="V19" s="4"/>
      <c r="W19" s="4"/>
      <c r="X19" s="3"/>
      <c r="Y19" s="1"/>
      <c r="Z19" s="4"/>
      <c r="AA19" s="4"/>
      <c r="AB19" s="3"/>
      <c r="AC19" s="1"/>
      <c r="AD19" s="4"/>
      <c r="AE19" s="4"/>
      <c r="AF19" s="3"/>
      <c r="AG19" s="1"/>
      <c r="AH19" s="4"/>
      <c r="AI19" s="4"/>
      <c r="AJ19" s="3"/>
      <c r="AK19" s="1"/>
      <c r="AL19" s="4"/>
      <c r="AM19" s="4"/>
      <c r="AN19" s="3"/>
      <c r="AO19" s="1"/>
      <c r="AP19" s="4"/>
      <c r="AQ19" s="4"/>
      <c r="AR19" s="3"/>
      <c r="AS19" s="1"/>
      <c r="AT19" s="4"/>
      <c r="AU19" s="4"/>
      <c r="AV19" s="3"/>
      <c r="AW19" s="1"/>
      <c r="AX19" s="4"/>
      <c r="AY19" s="4"/>
      <c r="AZ19" s="3"/>
      <c r="BB19" s="4"/>
      <c r="BC19" s="4"/>
      <c r="BD19" s="3"/>
      <c r="BF19" s="4"/>
      <c r="BG19" s="4"/>
      <c r="BH19" s="3"/>
    </row>
    <row r="20" spans="1:64" ht="13" x14ac:dyDescent="0.3">
      <c r="A20" s="20">
        <f t="shared" si="3"/>
        <v>6875</v>
      </c>
      <c r="B20" s="20">
        <f t="shared" si="0"/>
        <v>3395</v>
      </c>
      <c r="C20" s="39" t="s">
        <v>2</v>
      </c>
      <c r="D20" s="25">
        <v>6.1805555555555558E-2</v>
      </c>
      <c r="E20" s="38"/>
      <c r="F20" s="38"/>
      <c r="H20" s="20">
        <f t="shared" si="1"/>
        <v>5725</v>
      </c>
      <c r="I20" s="20">
        <f t="shared" si="2"/>
        <v>451</v>
      </c>
      <c r="J20" s="39" t="s">
        <v>2</v>
      </c>
      <c r="K20" s="25">
        <v>0.42638888888888887</v>
      </c>
      <c r="L20" s="37"/>
      <c r="N20" s="11"/>
      <c r="O20" s="11"/>
      <c r="P20" s="3"/>
      <c r="Q20" s="52"/>
      <c r="R20" s="4"/>
      <c r="S20" s="4"/>
      <c r="T20" s="3"/>
      <c r="U20" s="1"/>
      <c r="V20" s="4"/>
      <c r="W20" s="4"/>
      <c r="X20" s="3"/>
      <c r="Y20" s="1"/>
      <c r="Z20" s="4"/>
      <c r="AA20" s="4"/>
      <c r="AB20" s="3"/>
      <c r="AC20" s="1"/>
      <c r="AD20" s="4"/>
      <c r="AE20" s="4"/>
      <c r="AF20" s="3"/>
      <c r="AG20" s="1"/>
      <c r="AH20" s="4"/>
      <c r="AI20" s="4"/>
      <c r="AJ20" s="3"/>
      <c r="AK20" s="1"/>
      <c r="AL20" s="4"/>
      <c r="AM20" s="4"/>
      <c r="AN20" s="3"/>
      <c r="AO20" s="1"/>
      <c r="AP20" s="4"/>
      <c r="AQ20" s="4"/>
      <c r="AR20" s="3"/>
      <c r="AS20" s="1"/>
      <c r="AT20" s="4"/>
      <c r="AU20" s="4"/>
      <c r="AV20" s="3"/>
      <c r="AW20" s="1"/>
      <c r="AX20" s="4"/>
      <c r="AY20" s="4"/>
      <c r="AZ20" s="3"/>
      <c r="BA20" s="1"/>
      <c r="BB20" s="4"/>
      <c r="BC20" s="4"/>
      <c r="BD20" s="3"/>
      <c r="BF20" s="4"/>
      <c r="BG20" s="4"/>
      <c r="BH20" s="3"/>
      <c r="BJ20" s="4"/>
      <c r="BK20" s="4"/>
      <c r="BL20" s="3"/>
    </row>
    <row r="21" spans="1:64" ht="13" x14ac:dyDescent="0.3">
      <c r="A21" s="23">
        <f t="shared" si="3"/>
        <v>6850</v>
      </c>
      <c r="B21" s="23">
        <f t="shared" si="0"/>
        <v>3411</v>
      </c>
      <c r="C21" s="40" t="s">
        <v>3</v>
      </c>
      <c r="D21" s="25">
        <v>6.5277777777777782E-2</v>
      </c>
      <c r="E21" s="38"/>
      <c r="F21" s="38"/>
      <c r="H21" s="23">
        <f t="shared" si="1"/>
        <v>5700</v>
      </c>
      <c r="I21" s="23">
        <f t="shared" si="2"/>
        <v>467</v>
      </c>
      <c r="J21" s="40" t="s">
        <v>3</v>
      </c>
      <c r="K21" s="22">
        <v>0.42986111111111108</v>
      </c>
      <c r="L21" s="36"/>
      <c r="N21" s="12"/>
      <c r="O21" s="12"/>
      <c r="P21" s="9"/>
      <c r="Q21" s="52"/>
      <c r="R21" s="4"/>
      <c r="S21" s="4"/>
      <c r="T21" s="3"/>
      <c r="U21" s="1"/>
      <c r="V21" s="4"/>
      <c r="W21" s="4"/>
      <c r="X21" s="3"/>
      <c r="Y21" s="1"/>
      <c r="Z21" s="4"/>
      <c r="AA21" s="4"/>
      <c r="AB21" s="3"/>
      <c r="AC21" s="1"/>
      <c r="AD21" s="4"/>
      <c r="AE21" s="4"/>
      <c r="AF21" s="3"/>
      <c r="AG21" s="1"/>
      <c r="AH21" s="4"/>
      <c r="AI21" s="4"/>
      <c r="AJ21" s="3"/>
      <c r="AK21" s="1"/>
      <c r="AL21" s="4"/>
      <c r="AM21" s="4"/>
      <c r="AN21" s="3"/>
      <c r="AO21" s="1"/>
      <c r="AP21" s="4"/>
      <c r="AQ21" s="4"/>
      <c r="AR21" s="3"/>
      <c r="AS21" s="1"/>
      <c r="AT21" s="4"/>
      <c r="AU21" s="4"/>
      <c r="AV21" s="3"/>
      <c r="AW21" s="1"/>
      <c r="AX21" s="4"/>
      <c r="AY21" s="4"/>
      <c r="AZ21" s="3"/>
      <c r="BA21" s="1"/>
      <c r="BB21" s="4"/>
      <c r="BC21" s="4"/>
      <c r="BD21" s="3"/>
      <c r="BF21" s="4"/>
      <c r="BG21" s="4"/>
      <c r="BH21" s="3"/>
      <c r="BJ21" s="4"/>
      <c r="BK21" s="4"/>
      <c r="BL21" s="3"/>
    </row>
    <row r="22" spans="1:64" ht="13" x14ac:dyDescent="0.3">
      <c r="A22" s="20">
        <f t="shared" si="3"/>
        <v>6825</v>
      </c>
      <c r="B22" s="20">
        <f t="shared" si="0"/>
        <v>3427</v>
      </c>
      <c r="C22" s="41" t="s">
        <v>2</v>
      </c>
      <c r="D22" s="25">
        <v>6.8750000000000006E-2</v>
      </c>
      <c r="E22" s="38"/>
      <c r="F22" s="38"/>
      <c r="H22" s="21">
        <f t="shared" si="1"/>
        <v>5675</v>
      </c>
      <c r="I22" s="20">
        <f t="shared" si="2"/>
        <v>483</v>
      </c>
      <c r="J22" s="41" t="s">
        <v>2</v>
      </c>
      <c r="K22" s="73">
        <v>0.43472222222222223</v>
      </c>
      <c r="N22" s="11"/>
      <c r="O22" s="11"/>
      <c r="P22" s="3"/>
      <c r="Q22" s="52"/>
      <c r="R22" s="6"/>
      <c r="S22" s="6"/>
      <c r="T22" s="2"/>
      <c r="U22" s="1"/>
      <c r="V22" s="6"/>
      <c r="W22" s="6"/>
      <c r="X22" s="2"/>
      <c r="Y22" s="1"/>
      <c r="Z22" s="6"/>
      <c r="AA22" s="6"/>
      <c r="AB22" s="2"/>
      <c r="AC22" s="1"/>
      <c r="AD22" s="6"/>
      <c r="AE22" s="6"/>
      <c r="AF22" s="2"/>
      <c r="AG22" s="1"/>
      <c r="AH22" s="6"/>
      <c r="AI22" s="6"/>
      <c r="AJ22" s="2"/>
      <c r="AK22" s="1"/>
      <c r="AL22" s="6"/>
      <c r="AM22" s="6"/>
      <c r="AN22" s="2"/>
      <c r="AO22" s="1"/>
      <c r="AP22" s="6"/>
      <c r="AQ22" s="6"/>
      <c r="AR22" s="2"/>
      <c r="AS22" s="1"/>
      <c r="AT22" s="6"/>
      <c r="AU22" s="6"/>
      <c r="AV22" s="2"/>
      <c r="AW22" s="1"/>
      <c r="AX22" s="6"/>
      <c r="AY22" s="6"/>
      <c r="AZ22" s="2"/>
      <c r="BA22" s="1"/>
      <c r="BB22" s="6"/>
      <c r="BC22" s="6"/>
      <c r="BD22" s="2"/>
      <c r="BF22" s="6"/>
      <c r="BG22" s="6"/>
      <c r="BH22" s="2"/>
      <c r="BJ22" s="6"/>
      <c r="BK22" s="6"/>
      <c r="BL22" s="2"/>
    </row>
    <row r="23" spans="1:64" ht="13" x14ac:dyDescent="0.3">
      <c r="A23" s="23">
        <f t="shared" si="3"/>
        <v>6800</v>
      </c>
      <c r="B23" s="23">
        <f t="shared" si="0"/>
        <v>3443</v>
      </c>
      <c r="C23" s="42" t="s">
        <v>3</v>
      </c>
      <c r="D23" s="25">
        <v>7.2916666666666671E-2</v>
      </c>
      <c r="E23" s="38"/>
      <c r="F23" s="38"/>
      <c r="H23" s="24">
        <v>5625</v>
      </c>
      <c r="I23" s="23">
        <f t="shared" si="2"/>
        <v>499</v>
      </c>
      <c r="J23" s="42" t="s">
        <v>3</v>
      </c>
      <c r="K23" s="73">
        <v>0.44444444444444442</v>
      </c>
      <c r="L23" s="10"/>
      <c r="N23" s="12"/>
      <c r="O23" s="12"/>
      <c r="P23" s="9"/>
      <c r="R23" s="6"/>
      <c r="S23" s="6"/>
      <c r="T23" s="2"/>
      <c r="U23" s="1"/>
      <c r="V23" s="6"/>
      <c r="W23" s="6"/>
      <c r="X23" s="2"/>
      <c r="Y23" s="1"/>
      <c r="Z23" s="6"/>
      <c r="AA23" s="6"/>
      <c r="AB23" s="2"/>
      <c r="AC23" s="1"/>
      <c r="AD23" s="6"/>
      <c r="AE23" s="6"/>
      <c r="AF23" s="2"/>
      <c r="AG23" s="1"/>
      <c r="AH23" s="6"/>
      <c r="AI23" s="6"/>
      <c r="AJ23" s="2"/>
      <c r="AK23" s="1"/>
      <c r="AL23" s="6"/>
      <c r="AM23" s="6"/>
      <c r="AN23" s="2"/>
      <c r="AO23" s="1"/>
      <c r="AP23" s="6"/>
      <c r="AQ23" s="6"/>
      <c r="AR23" s="2"/>
      <c r="AS23" s="1"/>
      <c r="AT23" s="6"/>
      <c r="AU23" s="6"/>
      <c r="AV23" s="2"/>
      <c r="AW23" s="1"/>
      <c r="AX23" s="6"/>
      <c r="AY23" s="6"/>
      <c r="AZ23" s="2"/>
      <c r="BA23" s="1"/>
      <c r="BB23" s="6"/>
      <c r="BC23" s="6"/>
      <c r="BD23" s="2"/>
      <c r="BF23" s="6"/>
      <c r="BG23" s="6"/>
      <c r="BH23" s="2"/>
      <c r="BJ23" s="6"/>
      <c r="BK23" s="6"/>
      <c r="BL23" s="2"/>
    </row>
    <row r="24" spans="1:64" ht="13" x14ac:dyDescent="0.3">
      <c r="A24" s="20">
        <f t="shared" si="3"/>
        <v>6775</v>
      </c>
      <c r="B24" s="20">
        <f t="shared" si="0"/>
        <v>3459</v>
      </c>
      <c r="C24" s="39" t="s">
        <v>2</v>
      </c>
      <c r="D24" s="25">
        <v>7.6388888888888895E-2</v>
      </c>
      <c r="E24" s="38"/>
      <c r="F24" s="38"/>
      <c r="H24" s="20">
        <v>5625</v>
      </c>
      <c r="I24" s="20">
        <f t="shared" si="2"/>
        <v>515</v>
      </c>
      <c r="J24" s="39" t="s">
        <v>2</v>
      </c>
      <c r="K24" s="25">
        <v>0.44791666666666669</v>
      </c>
      <c r="L24" s="37"/>
      <c r="N24" s="11"/>
      <c r="O24" s="11"/>
      <c r="P24" s="3"/>
      <c r="S24" s="6"/>
      <c r="T24" s="2"/>
      <c r="U24" s="1"/>
      <c r="V24" s="6"/>
      <c r="W24" s="6"/>
      <c r="X24" s="2"/>
      <c r="Y24" s="1"/>
      <c r="Z24" s="6"/>
      <c r="AA24" s="6"/>
      <c r="AB24" s="2"/>
      <c r="AC24" s="1"/>
      <c r="AD24" s="6"/>
      <c r="AE24" s="6"/>
      <c r="AF24" s="2"/>
      <c r="AG24" s="1"/>
      <c r="AH24" s="6"/>
      <c r="AI24" s="6"/>
      <c r="AJ24" s="2"/>
      <c r="AK24" s="1"/>
      <c r="AL24" s="6"/>
      <c r="AM24" s="6"/>
      <c r="AN24" s="2"/>
      <c r="AO24" s="1"/>
      <c r="AP24" s="6"/>
      <c r="AQ24" s="6"/>
      <c r="AR24" s="2"/>
      <c r="AS24" s="1"/>
      <c r="AT24" s="6"/>
      <c r="AU24" s="6"/>
      <c r="AV24" s="2"/>
      <c r="AW24" s="1"/>
      <c r="AX24" s="6"/>
      <c r="AY24" s="6"/>
      <c r="AZ24" s="2"/>
      <c r="BA24" s="1"/>
      <c r="BB24" s="6"/>
      <c r="BC24" s="6"/>
      <c r="BD24" s="2"/>
      <c r="BF24" s="6"/>
      <c r="BG24" s="6"/>
      <c r="BH24" s="2"/>
      <c r="BJ24" s="6"/>
      <c r="BK24" s="6"/>
      <c r="BL24" s="2"/>
    </row>
    <row r="25" spans="1:64" ht="13" x14ac:dyDescent="0.3">
      <c r="A25" s="23">
        <f t="shared" si="3"/>
        <v>6750</v>
      </c>
      <c r="B25" s="23">
        <f t="shared" si="0"/>
        <v>3475</v>
      </c>
      <c r="C25" s="40" t="s">
        <v>3</v>
      </c>
      <c r="D25" s="25">
        <v>7.9861111111111105E-2</v>
      </c>
      <c r="E25" s="38"/>
      <c r="F25" s="38"/>
      <c r="H25" s="23"/>
      <c r="I25" s="20"/>
      <c r="J25" s="40"/>
      <c r="K25" s="22"/>
      <c r="L25" s="36"/>
      <c r="N25" s="12"/>
      <c r="O25" s="12"/>
      <c r="P25" s="9"/>
      <c r="S25" s="6"/>
      <c r="T25" s="2"/>
      <c r="U25" s="1"/>
      <c r="V25" s="6"/>
      <c r="W25" s="6"/>
      <c r="X25" s="2"/>
      <c r="Y25" s="1"/>
      <c r="Z25" s="6"/>
      <c r="AA25" s="6"/>
      <c r="AB25" s="2"/>
      <c r="AC25" s="1"/>
      <c r="AD25" s="6"/>
      <c r="AE25" s="6"/>
      <c r="AF25" s="2"/>
      <c r="AG25" s="1"/>
      <c r="AH25" s="6"/>
      <c r="AI25" s="6"/>
      <c r="AJ25" s="2"/>
      <c r="AK25" s="1"/>
      <c r="AL25" s="6"/>
      <c r="AM25" s="6"/>
      <c r="AN25" s="2"/>
      <c r="AO25" s="1"/>
      <c r="AP25" s="6"/>
      <c r="AQ25" s="6"/>
      <c r="AR25" s="2"/>
      <c r="AS25" s="1"/>
      <c r="AT25" s="6"/>
      <c r="AU25" s="6"/>
      <c r="AV25" s="2"/>
      <c r="AW25" s="1"/>
      <c r="AX25" s="6"/>
      <c r="AY25" s="6"/>
      <c r="AZ25" s="2"/>
      <c r="BA25" s="1"/>
      <c r="BB25" s="6"/>
      <c r="BC25" s="6"/>
      <c r="BD25" s="2"/>
      <c r="BF25" s="6"/>
      <c r="BG25" s="6"/>
      <c r="BH25" s="2"/>
      <c r="BJ25" s="6"/>
      <c r="BK25" s="6"/>
      <c r="BL25" s="2"/>
    </row>
    <row r="26" spans="1:64" ht="13" x14ac:dyDescent="0.3">
      <c r="A26" s="20">
        <f t="shared" si="3"/>
        <v>6725</v>
      </c>
      <c r="B26" s="20">
        <f t="shared" si="0"/>
        <v>3491</v>
      </c>
      <c r="C26" s="41" t="s">
        <v>2</v>
      </c>
      <c r="D26" s="25">
        <v>8.3333333333333329E-2</v>
      </c>
      <c r="E26" s="38"/>
      <c r="F26" s="38"/>
      <c r="H26" s="26">
        <v>5825</v>
      </c>
      <c r="I26" s="26">
        <v>758</v>
      </c>
      <c r="J26" s="26" t="s">
        <v>2</v>
      </c>
      <c r="K26" s="71">
        <v>0.58194444444444449</v>
      </c>
      <c r="L26" s="37" t="s">
        <v>15</v>
      </c>
      <c r="N26" s="11"/>
      <c r="O26" s="11"/>
      <c r="P26" s="3"/>
      <c r="S26" s="4"/>
      <c r="T26" s="3"/>
      <c r="U26" s="8"/>
      <c r="V26" s="4"/>
      <c r="W26" s="4"/>
      <c r="X26" s="3"/>
      <c r="Y26" s="8"/>
      <c r="Z26" s="4"/>
      <c r="AA26" s="4"/>
      <c r="AB26" s="3"/>
      <c r="AC26" s="8"/>
      <c r="AD26" s="4"/>
      <c r="AE26" s="4"/>
      <c r="AF26" s="3"/>
      <c r="AG26" s="8"/>
      <c r="AH26" s="4"/>
      <c r="AI26" s="4"/>
      <c r="AJ26" s="3"/>
      <c r="AK26" s="8"/>
      <c r="AL26" s="4"/>
      <c r="AM26" s="4"/>
      <c r="AN26" s="3"/>
      <c r="AO26" s="8"/>
      <c r="AP26" s="4"/>
      <c r="AQ26" s="4"/>
      <c r="AR26" s="3"/>
      <c r="AS26" s="8"/>
      <c r="AT26" s="4"/>
      <c r="AU26" s="4"/>
      <c r="AV26" s="3"/>
      <c r="AW26" s="8"/>
      <c r="AX26" s="4"/>
      <c r="AY26" s="4"/>
      <c r="AZ26" s="3"/>
      <c r="BA26" s="8"/>
      <c r="BB26" s="4"/>
      <c r="BC26" s="4"/>
      <c r="BD26" s="3"/>
      <c r="BF26" s="4"/>
      <c r="BG26" s="4"/>
      <c r="BH26" s="3"/>
      <c r="BJ26" s="4"/>
      <c r="BK26" s="4"/>
      <c r="BL26" s="3"/>
    </row>
    <row r="27" spans="1:64" ht="13" x14ac:dyDescent="0.3">
      <c r="A27" s="23">
        <f t="shared" si="3"/>
        <v>6700</v>
      </c>
      <c r="B27" s="23">
        <f t="shared" si="0"/>
        <v>3507</v>
      </c>
      <c r="C27" s="42" t="s">
        <v>3</v>
      </c>
      <c r="D27" s="25">
        <v>8.7499999999999994E-2</v>
      </c>
      <c r="E27" s="38"/>
      <c r="F27" s="38"/>
      <c r="H27" s="27">
        <v>5825</v>
      </c>
      <c r="I27" s="27">
        <f t="shared" si="2"/>
        <v>774</v>
      </c>
      <c r="J27" s="27" t="s">
        <v>3</v>
      </c>
      <c r="K27" s="71">
        <v>0.5854166666666667</v>
      </c>
      <c r="L27" s="36"/>
      <c r="N27" s="12"/>
      <c r="O27" s="12"/>
      <c r="P27" s="9"/>
      <c r="Q27" s="52"/>
      <c r="S27" s="4"/>
      <c r="T27" s="3"/>
      <c r="U27" s="1"/>
      <c r="V27" s="4"/>
      <c r="W27" s="4"/>
      <c r="X27" s="3"/>
      <c r="Y27" s="1"/>
      <c r="Z27" s="4"/>
      <c r="AA27" s="4"/>
      <c r="AB27" s="3"/>
      <c r="AC27" s="1"/>
      <c r="AD27" s="4"/>
      <c r="AE27" s="4"/>
      <c r="AF27" s="3"/>
      <c r="AG27" s="1"/>
      <c r="AH27" s="4"/>
      <c r="AI27" s="4"/>
      <c r="AJ27" s="3"/>
      <c r="AK27" s="1"/>
      <c r="AL27" s="4"/>
      <c r="AM27" s="4"/>
      <c r="AN27" s="3"/>
      <c r="AO27" s="1"/>
      <c r="AP27" s="4"/>
      <c r="AQ27" s="4"/>
      <c r="AR27" s="3"/>
      <c r="AS27" s="1"/>
      <c r="AT27" s="4"/>
      <c r="AU27" s="4"/>
      <c r="AV27" s="3"/>
      <c r="AW27" s="1"/>
      <c r="AX27" s="4"/>
      <c r="AY27" s="4"/>
      <c r="AZ27" s="3"/>
      <c r="BA27" s="1"/>
      <c r="BB27" s="4"/>
      <c r="BC27" s="4"/>
      <c r="BD27" s="3"/>
      <c r="BF27" s="4"/>
      <c r="BG27" s="4"/>
      <c r="BH27" s="3"/>
      <c r="BJ27" s="4"/>
      <c r="BK27" s="4"/>
      <c r="BL27" s="3"/>
    </row>
    <row r="28" spans="1:64" ht="13" x14ac:dyDescent="0.3">
      <c r="A28" s="20">
        <f t="shared" si="3"/>
        <v>6675</v>
      </c>
      <c r="B28" s="20">
        <f t="shared" si="0"/>
        <v>3523</v>
      </c>
      <c r="C28" s="39" t="s">
        <v>2</v>
      </c>
      <c r="D28" s="22">
        <v>9.0972222222222218E-2</v>
      </c>
      <c r="E28" s="38"/>
      <c r="F28" s="38"/>
      <c r="H28" s="20">
        <v>5825</v>
      </c>
      <c r="I28" s="20">
        <f t="shared" si="2"/>
        <v>790</v>
      </c>
      <c r="J28" s="39" t="s">
        <v>2</v>
      </c>
      <c r="K28" s="25">
        <v>0.58888888888888891</v>
      </c>
      <c r="L28" s="37"/>
      <c r="N28" s="11"/>
      <c r="O28" s="11"/>
      <c r="P28" s="3"/>
      <c r="Q28" s="52"/>
      <c r="R28" s="4"/>
      <c r="S28" s="4"/>
      <c r="T28" s="3"/>
      <c r="U28" s="1"/>
      <c r="V28" s="4"/>
      <c r="W28" s="4"/>
      <c r="X28" s="3"/>
      <c r="Y28" s="1"/>
      <c r="Z28" s="4"/>
      <c r="AA28" s="4"/>
      <c r="AB28" s="3"/>
      <c r="AC28" s="1"/>
      <c r="AD28" s="4"/>
      <c r="AE28" s="4"/>
      <c r="AF28" s="3"/>
      <c r="AG28" s="1"/>
      <c r="AH28" s="4"/>
      <c r="AI28" s="4"/>
      <c r="AJ28" s="3"/>
      <c r="AK28" s="1"/>
      <c r="AL28" s="4"/>
      <c r="AM28" s="4"/>
      <c r="AN28" s="3"/>
      <c r="AO28" s="1"/>
      <c r="AP28" s="4"/>
      <c r="AQ28" s="4"/>
      <c r="AR28" s="3"/>
      <c r="AS28" s="1"/>
      <c r="AT28" s="4"/>
      <c r="AU28" s="4"/>
      <c r="AV28" s="3"/>
      <c r="AW28" s="1"/>
      <c r="AX28" s="4"/>
      <c r="AY28" s="4"/>
      <c r="AZ28" s="3"/>
      <c r="BA28" s="1"/>
      <c r="BB28" s="4"/>
      <c r="BC28" s="4"/>
      <c r="BD28" s="3"/>
      <c r="BF28" s="4"/>
      <c r="BG28" s="4"/>
      <c r="BH28" s="3"/>
      <c r="BJ28" s="4"/>
      <c r="BK28" s="4"/>
      <c r="BL28" s="3"/>
    </row>
    <row r="29" spans="1:64" ht="13" x14ac:dyDescent="0.3">
      <c r="A29" s="23">
        <f t="shared" si="3"/>
        <v>6650</v>
      </c>
      <c r="B29" s="23">
        <f t="shared" si="0"/>
        <v>3539</v>
      </c>
      <c r="C29" s="40" t="s">
        <v>3</v>
      </c>
      <c r="D29" s="22">
        <v>9.4444444444444442E-2</v>
      </c>
      <c r="E29" s="38"/>
      <c r="F29" s="38"/>
      <c r="H29" s="23">
        <f t="shared" ref="H29:H49" si="6">H28-25</f>
        <v>5800</v>
      </c>
      <c r="I29" s="23">
        <f t="shared" si="2"/>
        <v>806</v>
      </c>
      <c r="J29" s="40" t="s">
        <v>3</v>
      </c>
      <c r="K29" s="25">
        <v>0.59305555555555556</v>
      </c>
      <c r="N29" s="12"/>
      <c r="O29" s="12"/>
      <c r="P29" s="9"/>
      <c r="Q29" s="52"/>
      <c r="R29" s="4"/>
      <c r="S29" s="4"/>
      <c r="T29" s="3"/>
      <c r="U29" s="1"/>
      <c r="V29" s="4"/>
      <c r="W29" s="4"/>
      <c r="X29" s="3"/>
      <c r="Y29" s="1"/>
      <c r="Z29" s="4"/>
      <c r="AA29" s="4"/>
      <c r="AB29" s="3"/>
      <c r="AC29" s="1"/>
      <c r="AD29" s="4"/>
      <c r="AE29" s="4"/>
      <c r="AF29" s="3"/>
      <c r="AG29" s="1"/>
      <c r="AH29" s="4"/>
      <c r="AI29" s="4"/>
      <c r="AJ29" s="3"/>
      <c r="AK29" s="1"/>
      <c r="AL29" s="4"/>
      <c r="AM29" s="4"/>
      <c r="AN29" s="3"/>
      <c r="AO29" s="1"/>
      <c r="AP29" s="4"/>
      <c r="AQ29" s="4"/>
      <c r="AR29" s="3"/>
      <c r="AS29" s="1"/>
      <c r="AT29" s="4"/>
      <c r="AU29" s="4"/>
      <c r="AV29" s="3"/>
      <c r="AW29" s="1"/>
      <c r="AX29" s="4"/>
      <c r="AY29" s="4"/>
      <c r="AZ29" s="3"/>
      <c r="BA29" s="1"/>
      <c r="BB29" s="4"/>
      <c r="BC29" s="4"/>
      <c r="BD29" s="3"/>
      <c r="BF29" s="4"/>
      <c r="BG29" s="4"/>
      <c r="BH29" s="3"/>
      <c r="BJ29" s="4"/>
      <c r="BK29" s="4"/>
      <c r="BL29" s="3"/>
    </row>
    <row r="30" spans="1:64" ht="13" x14ac:dyDescent="0.3">
      <c r="A30" s="20">
        <f t="shared" si="3"/>
        <v>6625</v>
      </c>
      <c r="B30" s="20">
        <f t="shared" si="0"/>
        <v>3555</v>
      </c>
      <c r="C30" s="41" t="s">
        <v>2</v>
      </c>
      <c r="D30" s="22">
        <v>9.8611111111111108E-2</v>
      </c>
      <c r="E30" s="38"/>
      <c r="F30" s="38"/>
      <c r="H30" s="20">
        <f t="shared" si="6"/>
        <v>5775</v>
      </c>
      <c r="I30" s="20">
        <f t="shared" si="2"/>
        <v>822</v>
      </c>
      <c r="J30" s="41" t="s">
        <v>2</v>
      </c>
      <c r="K30" s="25">
        <v>0.59652777777777777</v>
      </c>
      <c r="N30" s="11"/>
      <c r="O30" s="11"/>
      <c r="P30" s="3"/>
      <c r="Q30" s="52"/>
      <c r="R30" s="6"/>
      <c r="S30" s="6"/>
      <c r="T30" s="2"/>
      <c r="U30" s="1"/>
      <c r="V30" s="6"/>
      <c r="W30" s="6"/>
      <c r="X30" s="2"/>
      <c r="Y30" s="1"/>
      <c r="Z30" s="6"/>
      <c r="AA30" s="6"/>
      <c r="AB30" s="2"/>
      <c r="AC30" s="1"/>
      <c r="AD30" s="6"/>
      <c r="AE30" s="6"/>
      <c r="AF30" s="2"/>
      <c r="AG30" s="1"/>
      <c r="AH30" s="6"/>
      <c r="AI30" s="6"/>
      <c r="AJ30" s="2"/>
      <c r="AK30" s="1"/>
      <c r="AL30" s="6"/>
      <c r="AM30" s="6"/>
      <c r="AN30" s="2"/>
      <c r="AO30" s="1"/>
      <c r="AP30" s="6"/>
      <c r="AQ30" s="6"/>
      <c r="AR30" s="2"/>
      <c r="AS30" s="1"/>
      <c r="AT30" s="6"/>
      <c r="AU30" s="6"/>
      <c r="AV30" s="2"/>
      <c r="AW30" s="1"/>
      <c r="AX30" s="6"/>
      <c r="AY30" s="6"/>
      <c r="AZ30" s="2"/>
      <c r="BA30" s="1"/>
      <c r="BB30" s="6"/>
      <c r="BC30" s="6"/>
      <c r="BD30" s="2"/>
      <c r="BF30" s="6"/>
      <c r="BG30" s="6"/>
      <c r="BH30" s="2"/>
      <c r="BJ30" s="6"/>
      <c r="BK30" s="6"/>
      <c r="BL30" s="2"/>
    </row>
    <row r="31" spans="1:64" ht="13" x14ac:dyDescent="0.3">
      <c r="A31" s="23">
        <f t="shared" si="3"/>
        <v>6600</v>
      </c>
      <c r="B31" s="23">
        <f t="shared" si="0"/>
        <v>3571</v>
      </c>
      <c r="C31" s="42" t="s">
        <v>3</v>
      </c>
      <c r="D31" s="22">
        <v>0.10208333333333335</v>
      </c>
      <c r="E31" s="38"/>
      <c r="F31" s="38"/>
      <c r="H31" s="23">
        <f t="shared" si="6"/>
        <v>5750</v>
      </c>
      <c r="I31" s="23">
        <f t="shared" si="2"/>
        <v>838</v>
      </c>
      <c r="J31" s="42" t="s">
        <v>3</v>
      </c>
      <c r="K31" s="25">
        <v>0.6</v>
      </c>
      <c r="N31" s="12"/>
      <c r="O31" s="12"/>
      <c r="P31" s="9"/>
      <c r="Q31" s="52"/>
      <c r="R31" s="6"/>
      <c r="S31" s="6"/>
      <c r="T31" s="2"/>
      <c r="U31" s="1"/>
      <c r="V31" s="6"/>
      <c r="W31" s="6"/>
      <c r="X31" s="2"/>
      <c r="Y31" s="1"/>
      <c r="Z31" s="6"/>
      <c r="AA31" s="6"/>
      <c r="AB31" s="2"/>
      <c r="AC31" s="1"/>
      <c r="AD31" s="6"/>
      <c r="AE31" s="6"/>
      <c r="AF31" s="2"/>
      <c r="AG31" s="1"/>
      <c r="AH31" s="6"/>
      <c r="AI31" s="6"/>
      <c r="AJ31" s="2"/>
      <c r="AK31" s="1"/>
      <c r="AL31" s="6"/>
      <c r="AM31" s="6"/>
      <c r="AN31" s="2"/>
      <c r="AO31" s="1"/>
      <c r="AP31" s="6"/>
      <c r="AQ31" s="6"/>
      <c r="AR31" s="2"/>
      <c r="AS31" s="1"/>
      <c r="AT31" s="6"/>
      <c r="AU31" s="6"/>
      <c r="AV31" s="2"/>
      <c r="AW31" s="1"/>
      <c r="AX31" s="6"/>
      <c r="AY31" s="6"/>
      <c r="AZ31" s="2"/>
      <c r="BA31" s="1"/>
      <c r="BB31" s="6"/>
      <c r="BC31" s="6"/>
      <c r="BD31" s="2"/>
      <c r="BF31" s="6"/>
      <c r="BG31" s="6"/>
      <c r="BH31" s="2"/>
      <c r="BJ31" s="6"/>
      <c r="BK31" s="6"/>
      <c r="BL31" s="2"/>
    </row>
    <row r="32" spans="1:64" ht="13" x14ac:dyDescent="0.3">
      <c r="A32" s="20">
        <f t="shared" si="3"/>
        <v>6575</v>
      </c>
      <c r="B32" s="20">
        <f t="shared" si="0"/>
        <v>3587</v>
      </c>
      <c r="C32" s="39" t="s">
        <v>2</v>
      </c>
      <c r="D32" s="22">
        <v>0.10555555555555556</v>
      </c>
      <c r="E32" s="38"/>
      <c r="F32" s="38"/>
      <c r="H32" s="20">
        <f t="shared" si="6"/>
        <v>5725</v>
      </c>
      <c r="I32" s="20">
        <f t="shared" ref="I32:I37" si="7">I31+16</f>
        <v>854</v>
      </c>
      <c r="J32" s="39" t="s">
        <v>2</v>
      </c>
      <c r="K32" s="25">
        <v>0.60416666666666663</v>
      </c>
      <c r="L32" s="35"/>
      <c r="N32" s="11"/>
      <c r="O32" s="11"/>
      <c r="P32" s="3"/>
      <c r="Q32" s="52"/>
      <c r="R32" s="6"/>
      <c r="S32" s="6"/>
      <c r="T32" s="2"/>
      <c r="U32" s="1"/>
      <c r="V32" s="6"/>
      <c r="W32" s="6"/>
      <c r="X32" s="2"/>
      <c r="Y32" s="1"/>
      <c r="Z32" s="6"/>
      <c r="AA32" s="6"/>
      <c r="AB32" s="2"/>
      <c r="AC32" s="1"/>
      <c r="AD32" s="6"/>
      <c r="AE32" s="6"/>
      <c r="AF32" s="2"/>
      <c r="AG32" s="1"/>
      <c r="AH32" s="6"/>
      <c r="AI32" s="6"/>
      <c r="AJ32" s="2"/>
      <c r="AK32" s="1"/>
      <c r="AL32" s="6"/>
      <c r="AM32" s="6"/>
      <c r="AN32" s="2"/>
      <c r="AO32" s="1"/>
      <c r="AP32" s="6"/>
      <c r="AQ32" s="6"/>
      <c r="AR32" s="2"/>
      <c r="AS32" s="1"/>
      <c r="AT32" s="6"/>
      <c r="AU32" s="6"/>
      <c r="AV32" s="2"/>
      <c r="AW32" s="1"/>
      <c r="AX32" s="6"/>
      <c r="AY32" s="6"/>
      <c r="AZ32" s="2"/>
      <c r="BA32" s="1"/>
      <c r="BB32" s="6"/>
      <c r="BC32" s="6"/>
      <c r="BD32" s="2"/>
      <c r="BF32" s="6"/>
      <c r="BG32" s="6"/>
      <c r="BH32" s="2"/>
      <c r="BJ32" s="6"/>
      <c r="BK32" s="6"/>
      <c r="BL32" s="2"/>
    </row>
    <row r="33" spans="1:64" ht="13" x14ac:dyDescent="0.3">
      <c r="A33" s="23">
        <f t="shared" si="3"/>
        <v>6550</v>
      </c>
      <c r="B33" s="23">
        <f t="shared" si="0"/>
        <v>3603</v>
      </c>
      <c r="C33" s="40" t="s">
        <v>3</v>
      </c>
      <c r="D33" s="22">
        <v>0.10902777777777778</v>
      </c>
      <c r="E33" s="38"/>
      <c r="F33" s="38"/>
      <c r="H33" s="23">
        <f t="shared" si="6"/>
        <v>5700</v>
      </c>
      <c r="I33" s="23">
        <f t="shared" si="7"/>
        <v>870</v>
      </c>
      <c r="J33" s="40" t="s">
        <v>3</v>
      </c>
      <c r="K33" s="25">
        <v>0.60763888888888895</v>
      </c>
      <c r="L33" s="37"/>
      <c r="N33" s="12"/>
      <c r="O33" s="12"/>
      <c r="P33" s="9"/>
      <c r="Q33" s="52"/>
      <c r="R33" s="6"/>
      <c r="S33" s="6"/>
      <c r="T33" s="2"/>
      <c r="U33" s="1"/>
      <c r="V33" s="6"/>
      <c r="W33" s="6"/>
      <c r="X33" s="2"/>
      <c r="Y33" s="1"/>
      <c r="Z33" s="6"/>
      <c r="AA33" s="6"/>
      <c r="AB33" s="2"/>
      <c r="AC33" s="1"/>
      <c r="AD33" s="6"/>
      <c r="AE33" s="6"/>
      <c r="AF33" s="2"/>
      <c r="AG33" s="1"/>
      <c r="AH33" s="6"/>
      <c r="AI33" s="6"/>
      <c r="AJ33" s="2"/>
      <c r="AK33" s="1"/>
      <c r="AL33" s="6"/>
      <c r="AM33" s="6"/>
      <c r="AN33" s="2"/>
      <c r="AO33" s="1"/>
      <c r="AP33" s="6"/>
      <c r="AQ33" s="6"/>
      <c r="AR33" s="2"/>
      <c r="AS33" s="1"/>
      <c r="AT33" s="6"/>
      <c r="AU33" s="6"/>
      <c r="AV33" s="2"/>
      <c r="AW33" s="1"/>
      <c r="AX33" s="6"/>
      <c r="AY33" s="6"/>
      <c r="AZ33" s="2"/>
      <c r="BA33" s="1"/>
      <c r="BB33" s="6"/>
      <c r="BC33" s="6"/>
      <c r="BD33" s="2"/>
      <c r="BF33" s="6"/>
      <c r="BG33" s="6"/>
      <c r="BH33" s="2"/>
      <c r="BJ33" s="6"/>
      <c r="BK33" s="6"/>
      <c r="BL33" s="2"/>
    </row>
    <row r="34" spans="1:64" ht="13" x14ac:dyDescent="0.3">
      <c r="A34" s="20">
        <f t="shared" si="3"/>
        <v>6525</v>
      </c>
      <c r="B34" s="20">
        <f t="shared" si="0"/>
        <v>3619</v>
      </c>
      <c r="C34" s="41" t="s">
        <v>2</v>
      </c>
      <c r="D34" s="22">
        <v>0.1125</v>
      </c>
      <c r="E34" s="38"/>
      <c r="F34" s="38"/>
      <c r="H34" s="20">
        <f t="shared" si="6"/>
        <v>5675</v>
      </c>
      <c r="I34" s="20">
        <f t="shared" si="7"/>
        <v>886</v>
      </c>
      <c r="J34" s="41" t="s">
        <v>2</v>
      </c>
      <c r="K34" s="25">
        <v>0.61111111111111105</v>
      </c>
      <c r="L34" s="38"/>
      <c r="M34" s="38"/>
      <c r="N34" s="11"/>
      <c r="O34" s="11"/>
      <c r="P34" s="3"/>
      <c r="Q34" s="52"/>
      <c r="R34" s="4"/>
      <c r="S34" s="4"/>
      <c r="T34" s="3"/>
      <c r="U34" s="8"/>
      <c r="V34" s="4"/>
      <c r="W34" s="4"/>
      <c r="X34" s="3"/>
      <c r="Y34" s="8"/>
      <c r="Z34" s="4"/>
      <c r="AA34" s="4"/>
      <c r="AB34" s="3"/>
      <c r="AC34" s="8"/>
      <c r="AD34" s="4"/>
      <c r="AE34" s="4"/>
      <c r="AF34" s="3"/>
      <c r="AG34" s="8"/>
      <c r="AH34" s="4"/>
      <c r="AI34" s="4"/>
      <c r="AJ34" s="3"/>
      <c r="AK34" s="8"/>
      <c r="AL34" s="4"/>
      <c r="AM34" s="4"/>
      <c r="AN34" s="3"/>
      <c r="AO34" s="8"/>
      <c r="AP34" s="4"/>
      <c r="AQ34" s="4"/>
      <c r="AR34" s="3"/>
      <c r="AS34" s="8"/>
      <c r="AT34" s="4"/>
      <c r="AU34" s="4"/>
      <c r="AV34" s="3"/>
      <c r="AW34" s="8"/>
      <c r="AX34" s="4"/>
      <c r="AY34" s="4"/>
      <c r="AZ34" s="3"/>
      <c r="BA34" s="8"/>
      <c r="BB34" s="4"/>
      <c r="BC34" s="4"/>
      <c r="BD34" s="3"/>
      <c r="BF34" s="4"/>
      <c r="BG34" s="4"/>
      <c r="BH34" s="3"/>
      <c r="BJ34" s="4"/>
      <c r="BK34" s="4"/>
      <c r="BL34" s="3"/>
    </row>
    <row r="35" spans="1:64" ht="13" x14ac:dyDescent="0.3">
      <c r="A35" s="23">
        <f t="shared" si="3"/>
        <v>6500</v>
      </c>
      <c r="B35" s="23">
        <f t="shared" si="0"/>
        <v>3635</v>
      </c>
      <c r="C35" s="42" t="s">
        <v>3</v>
      </c>
      <c r="D35" s="22">
        <v>0.11597222222222221</v>
      </c>
      <c r="E35" s="38"/>
      <c r="F35" s="38"/>
      <c r="H35" s="23">
        <f t="shared" si="6"/>
        <v>5650</v>
      </c>
      <c r="I35" s="23">
        <f t="shared" si="7"/>
        <v>902</v>
      </c>
      <c r="J35" s="42" t="s">
        <v>3</v>
      </c>
      <c r="K35" s="25">
        <v>0.61527777777777781</v>
      </c>
      <c r="L35" s="38"/>
      <c r="M35" s="38"/>
      <c r="N35" s="12"/>
      <c r="O35" s="12"/>
      <c r="P35" s="9"/>
      <c r="Q35" s="52"/>
      <c r="R35" s="4"/>
      <c r="S35" s="4"/>
      <c r="T35" s="3"/>
      <c r="U35" s="1"/>
      <c r="V35" s="4"/>
      <c r="W35" s="4"/>
      <c r="X35" s="3"/>
      <c r="Y35" s="1"/>
      <c r="Z35" s="4"/>
      <c r="AA35" s="4"/>
      <c r="AB35" s="3"/>
      <c r="AC35" s="1"/>
      <c r="AD35" s="4"/>
      <c r="AE35" s="4"/>
      <c r="AF35" s="3"/>
      <c r="AG35" s="1"/>
      <c r="AH35" s="4"/>
      <c r="AI35" s="4"/>
      <c r="AJ35" s="3"/>
      <c r="AK35" s="1"/>
      <c r="AL35" s="4"/>
      <c r="AM35" s="4"/>
      <c r="AN35" s="3"/>
      <c r="AO35" s="1"/>
      <c r="AP35" s="4"/>
      <c r="AQ35" s="4"/>
      <c r="AR35" s="3"/>
      <c r="AS35" s="1"/>
      <c r="AT35" s="4"/>
      <c r="AU35" s="4"/>
      <c r="AV35" s="3"/>
      <c r="AW35" s="1"/>
      <c r="AX35" s="4"/>
      <c r="AY35" s="4"/>
      <c r="AZ35" s="3"/>
      <c r="BA35" s="1"/>
      <c r="BB35" s="4"/>
      <c r="BC35" s="4"/>
      <c r="BD35" s="3"/>
      <c r="BF35" s="4"/>
      <c r="BG35" s="4"/>
      <c r="BH35" s="3"/>
      <c r="BJ35" s="4"/>
      <c r="BK35" s="4"/>
      <c r="BL35" s="3"/>
    </row>
    <row r="36" spans="1:64" ht="13" x14ac:dyDescent="0.3">
      <c r="A36" s="20">
        <f t="shared" si="3"/>
        <v>6475</v>
      </c>
      <c r="B36" s="20">
        <f t="shared" si="0"/>
        <v>3651</v>
      </c>
      <c r="C36" s="39" t="s">
        <v>2</v>
      </c>
      <c r="D36" s="22">
        <v>0.12013888888888889</v>
      </c>
      <c r="E36" s="38"/>
      <c r="F36" s="38"/>
      <c r="H36" s="20">
        <f t="shared" si="6"/>
        <v>5625</v>
      </c>
      <c r="I36" s="20">
        <f t="shared" si="7"/>
        <v>918</v>
      </c>
      <c r="J36" s="39" t="s">
        <v>2</v>
      </c>
      <c r="K36" s="25">
        <v>0.61875000000000002</v>
      </c>
      <c r="L36" s="38"/>
      <c r="M36" s="38"/>
      <c r="N36" s="11"/>
      <c r="O36" s="11"/>
      <c r="P36" s="3"/>
      <c r="Q36" s="52"/>
      <c r="R36" s="4"/>
      <c r="S36" s="4"/>
      <c r="T36" s="3"/>
      <c r="U36" s="1"/>
      <c r="V36" s="4"/>
      <c r="W36" s="4"/>
      <c r="X36" s="3"/>
      <c r="Y36" s="1"/>
      <c r="Z36" s="4"/>
      <c r="AA36" s="4"/>
      <c r="AB36" s="3"/>
      <c r="AC36" s="1"/>
      <c r="AD36" s="4"/>
      <c r="AE36" s="4"/>
      <c r="AF36" s="3"/>
      <c r="AG36" s="1"/>
      <c r="AH36" s="4"/>
      <c r="AI36" s="4"/>
      <c r="AJ36" s="3"/>
      <c r="AK36" s="1"/>
      <c r="AL36" s="4"/>
      <c r="AM36" s="4"/>
      <c r="AN36" s="3"/>
      <c r="AO36" s="1"/>
      <c r="AP36" s="4"/>
      <c r="AQ36" s="4"/>
      <c r="AR36" s="3"/>
      <c r="AS36" s="1"/>
      <c r="AT36" s="4"/>
      <c r="AU36" s="4"/>
      <c r="AV36" s="3"/>
      <c r="AW36" s="1"/>
      <c r="AX36" s="4"/>
      <c r="AY36" s="4"/>
      <c r="AZ36" s="3"/>
      <c r="BA36" s="1"/>
      <c r="BB36" s="4"/>
      <c r="BC36" s="4"/>
      <c r="BD36" s="3"/>
      <c r="BF36" s="4"/>
      <c r="BG36" s="4"/>
      <c r="BH36" s="3"/>
      <c r="BJ36" s="4"/>
      <c r="BK36" s="4"/>
      <c r="BL36" s="3"/>
    </row>
    <row r="37" spans="1:64" ht="13" x14ac:dyDescent="0.3">
      <c r="A37" s="23">
        <f t="shared" si="3"/>
        <v>6450</v>
      </c>
      <c r="B37" s="23">
        <f t="shared" si="0"/>
        <v>3667</v>
      </c>
      <c r="C37" s="40" t="s">
        <v>3</v>
      </c>
      <c r="D37" s="22">
        <v>0.12361111111111112</v>
      </c>
      <c r="E37" s="38"/>
      <c r="F37" s="38"/>
      <c r="H37" s="23">
        <f>H36-25</f>
        <v>5600</v>
      </c>
      <c r="I37" s="23">
        <f t="shared" si="7"/>
        <v>934</v>
      </c>
      <c r="J37" s="40" t="s">
        <v>3</v>
      </c>
      <c r="K37" s="25">
        <v>0.62222222222222223</v>
      </c>
      <c r="L37" s="38"/>
      <c r="M37" s="38"/>
      <c r="N37" s="12"/>
      <c r="O37" s="12"/>
      <c r="P37" s="9"/>
      <c r="Q37" s="52"/>
      <c r="R37" s="4"/>
      <c r="S37" s="4"/>
      <c r="T37" s="3"/>
      <c r="U37" s="1"/>
      <c r="V37" s="4"/>
      <c r="W37" s="4"/>
      <c r="X37" s="3"/>
      <c r="Y37" s="1"/>
      <c r="Z37" s="4"/>
      <c r="AA37" s="4"/>
      <c r="AB37" s="3"/>
      <c r="AC37" s="1"/>
      <c r="AD37" s="4"/>
      <c r="AE37" s="4"/>
      <c r="AF37" s="3"/>
      <c r="AG37" s="1"/>
      <c r="AH37" s="4"/>
      <c r="AI37" s="4"/>
      <c r="AJ37" s="3"/>
      <c r="AK37" s="1"/>
      <c r="AL37" s="4"/>
      <c r="AM37" s="4"/>
      <c r="AN37" s="3"/>
      <c r="AO37" s="1"/>
      <c r="AP37" s="4"/>
      <c r="AQ37" s="4"/>
      <c r="AR37" s="3"/>
      <c r="AS37" s="1"/>
      <c r="AT37" s="4"/>
      <c r="AU37" s="4"/>
      <c r="AV37" s="3"/>
      <c r="AW37" s="1"/>
      <c r="AX37" s="4"/>
      <c r="AY37" s="4"/>
      <c r="AZ37" s="3"/>
      <c r="BA37" s="1"/>
      <c r="BB37" s="4"/>
      <c r="BC37" s="4"/>
      <c r="BD37" s="3"/>
      <c r="BF37" s="4"/>
      <c r="BG37" s="4"/>
      <c r="BH37" s="3"/>
      <c r="BJ37" s="4"/>
      <c r="BK37" s="4"/>
      <c r="BL37" s="3"/>
    </row>
    <row r="38" spans="1:64" ht="13" x14ac:dyDescent="0.3">
      <c r="A38" s="20">
        <f t="shared" si="3"/>
        <v>6425</v>
      </c>
      <c r="B38" s="20">
        <f t="shared" si="0"/>
        <v>3683</v>
      </c>
      <c r="C38" s="41" t="s">
        <v>2</v>
      </c>
      <c r="D38" s="22">
        <v>0.12708333333333333</v>
      </c>
      <c r="E38" s="38"/>
      <c r="F38" s="38"/>
      <c r="H38" s="20">
        <f t="shared" si="6"/>
        <v>5575</v>
      </c>
      <c r="I38" s="20">
        <f t="shared" ref="I38:I49" si="8">I37+16</f>
        <v>950</v>
      </c>
      <c r="J38" s="41" t="s">
        <v>2</v>
      </c>
      <c r="K38" s="25">
        <v>0.62569444444444444</v>
      </c>
      <c r="L38" s="38"/>
      <c r="M38" s="38"/>
      <c r="N38" s="11"/>
      <c r="O38" s="11"/>
      <c r="P38" s="3"/>
      <c r="Q38" s="52"/>
      <c r="R38" s="6"/>
      <c r="S38" s="6"/>
      <c r="T38" s="2"/>
      <c r="U38" s="1"/>
      <c r="V38" s="6"/>
      <c r="W38" s="6"/>
      <c r="X38" s="2"/>
      <c r="Y38" s="1"/>
      <c r="Z38" s="6"/>
      <c r="AA38" s="6"/>
      <c r="AB38" s="2"/>
      <c r="AC38" s="1"/>
      <c r="AD38" s="6"/>
      <c r="AE38" s="6"/>
      <c r="AF38" s="2"/>
      <c r="AG38" s="1"/>
      <c r="AH38" s="6"/>
      <c r="AI38" s="6"/>
      <c r="AJ38" s="2"/>
      <c r="AK38" s="1"/>
      <c r="AL38" s="6"/>
      <c r="AM38" s="6"/>
      <c r="AN38" s="2"/>
      <c r="AO38" s="1"/>
      <c r="AP38" s="6"/>
      <c r="AQ38" s="6"/>
      <c r="AR38" s="2"/>
      <c r="AS38" s="1"/>
      <c r="AT38" s="6"/>
      <c r="AU38" s="6"/>
      <c r="AV38" s="2"/>
      <c r="AW38" s="1"/>
      <c r="AX38" s="6"/>
      <c r="AY38" s="6"/>
      <c r="AZ38" s="2"/>
      <c r="BA38" s="1"/>
      <c r="BB38" s="6"/>
      <c r="BC38" s="6"/>
      <c r="BD38" s="2"/>
      <c r="BF38" s="6"/>
      <c r="BG38" s="6"/>
      <c r="BH38" s="2"/>
      <c r="BJ38" s="6"/>
      <c r="BK38" s="6"/>
      <c r="BL38" s="2"/>
    </row>
    <row r="39" spans="1:64" ht="13" x14ac:dyDescent="0.3">
      <c r="A39" s="23">
        <f t="shared" si="3"/>
        <v>6400</v>
      </c>
      <c r="B39" s="23">
        <f t="shared" si="0"/>
        <v>3699</v>
      </c>
      <c r="C39" s="42" t="s">
        <v>3</v>
      </c>
      <c r="D39" s="22">
        <v>0.13055555555555556</v>
      </c>
      <c r="E39" s="38"/>
      <c r="F39" s="38"/>
      <c r="H39" s="23">
        <f t="shared" si="6"/>
        <v>5550</v>
      </c>
      <c r="I39" s="23">
        <f t="shared" si="8"/>
        <v>966</v>
      </c>
      <c r="J39" s="42" t="s">
        <v>3</v>
      </c>
      <c r="K39" s="22">
        <v>0.62986111111111109</v>
      </c>
      <c r="L39" s="38"/>
      <c r="M39" s="38"/>
      <c r="N39" s="12"/>
      <c r="O39" s="12"/>
      <c r="P39" s="9"/>
      <c r="Q39" s="52"/>
      <c r="R39" s="6"/>
      <c r="S39" s="6"/>
      <c r="T39" s="2"/>
      <c r="U39" s="1"/>
      <c r="V39" s="6"/>
      <c r="W39" s="6"/>
      <c r="X39" s="2"/>
      <c r="Y39" s="1"/>
      <c r="Z39" s="6"/>
      <c r="AA39" s="6"/>
      <c r="AB39" s="2"/>
      <c r="AC39" s="1"/>
      <c r="AD39" s="6"/>
      <c r="AE39" s="6"/>
      <c r="AF39" s="2"/>
      <c r="AG39" s="1"/>
      <c r="AH39" s="6"/>
      <c r="AI39" s="6"/>
      <c r="AJ39" s="2"/>
      <c r="AK39" s="1"/>
      <c r="AL39" s="6"/>
      <c r="AM39" s="6"/>
      <c r="AN39" s="2"/>
      <c r="AO39" s="1"/>
      <c r="AP39" s="6"/>
      <c r="AQ39" s="6"/>
      <c r="AR39" s="2"/>
      <c r="AS39" s="1"/>
      <c r="AT39" s="6"/>
      <c r="AU39" s="6"/>
      <c r="AV39" s="2"/>
      <c r="AW39" s="1"/>
      <c r="AX39" s="6"/>
      <c r="AY39" s="6"/>
      <c r="AZ39" s="2"/>
      <c r="BA39" s="1"/>
      <c r="BB39" s="6"/>
      <c r="BC39" s="6"/>
      <c r="BD39" s="2"/>
      <c r="BF39" s="6"/>
      <c r="BG39" s="6"/>
      <c r="BH39" s="2"/>
      <c r="BJ39" s="6"/>
      <c r="BK39" s="6"/>
      <c r="BL39" s="2"/>
    </row>
    <row r="40" spans="1:64" ht="13" x14ac:dyDescent="0.3">
      <c r="A40" s="26">
        <f t="shared" si="3"/>
        <v>6375</v>
      </c>
      <c r="B40" s="26">
        <v>3</v>
      </c>
      <c r="C40" s="26" t="s">
        <v>2</v>
      </c>
      <c r="D40" s="70" t="s">
        <v>5</v>
      </c>
      <c r="E40" s="38" t="s">
        <v>14</v>
      </c>
      <c r="F40" s="38"/>
      <c r="H40" s="20">
        <f t="shared" si="6"/>
        <v>5525</v>
      </c>
      <c r="I40" s="20">
        <f t="shared" si="8"/>
        <v>982</v>
      </c>
      <c r="J40" s="39" t="s">
        <v>2</v>
      </c>
      <c r="K40" s="25">
        <v>0.6333333333333333</v>
      </c>
      <c r="L40" s="38"/>
      <c r="M40" s="38"/>
      <c r="N40" s="11"/>
      <c r="O40" s="11"/>
      <c r="P40" s="3"/>
      <c r="Q40" s="52"/>
      <c r="R40" s="6"/>
      <c r="S40" s="6"/>
      <c r="T40" s="2"/>
      <c r="U40" s="1"/>
      <c r="V40" s="6"/>
      <c r="W40" s="6"/>
      <c r="X40" s="2"/>
      <c r="Y40" s="1"/>
      <c r="Z40" s="6"/>
      <c r="AA40" s="6"/>
      <c r="AB40" s="2"/>
      <c r="AC40" s="1"/>
      <c r="AD40" s="6"/>
      <c r="AE40" s="6"/>
      <c r="AF40" s="2"/>
      <c r="AG40" s="1"/>
      <c r="AH40" s="6"/>
      <c r="AI40" s="6"/>
      <c r="AJ40" s="2"/>
      <c r="AK40" s="1"/>
      <c r="AL40" s="6"/>
      <c r="AM40" s="6"/>
      <c r="AN40" s="2"/>
      <c r="AO40" s="1"/>
      <c r="AP40" s="6"/>
      <c r="AQ40" s="6"/>
      <c r="AR40" s="2"/>
      <c r="AS40" s="1"/>
      <c r="AT40" s="6"/>
      <c r="AU40" s="6"/>
      <c r="AV40" s="2"/>
      <c r="AW40" s="1"/>
      <c r="AX40" s="6"/>
      <c r="AY40" s="6"/>
      <c r="AZ40" s="2"/>
      <c r="BA40" s="1"/>
      <c r="BB40" s="6"/>
      <c r="BC40" s="6"/>
      <c r="BD40" s="2"/>
      <c r="BF40" s="6"/>
      <c r="BG40" s="6"/>
      <c r="BH40" s="2"/>
      <c r="BJ40" s="6"/>
      <c r="BK40" s="6"/>
      <c r="BL40" s="2"/>
    </row>
    <row r="41" spans="1:64" ht="13" x14ac:dyDescent="0.3">
      <c r="A41" s="27">
        <f>A40</f>
        <v>6375</v>
      </c>
      <c r="B41" s="27">
        <f t="shared" si="0"/>
        <v>19</v>
      </c>
      <c r="C41" s="27" t="s">
        <v>3</v>
      </c>
      <c r="D41" s="70" t="s">
        <v>5</v>
      </c>
      <c r="E41" s="38"/>
      <c r="F41" s="38"/>
      <c r="H41" s="23">
        <f t="shared" si="6"/>
        <v>5500</v>
      </c>
      <c r="I41" s="23">
        <f t="shared" si="8"/>
        <v>998</v>
      </c>
      <c r="J41" s="40" t="s">
        <v>3</v>
      </c>
      <c r="K41" s="25">
        <v>0.63680555555555551</v>
      </c>
      <c r="L41" s="38"/>
      <c r="M41" s="38"/>
      <c r="N41" s="12"/>
      <c r="O41" s="12"/>
      <c r="P41" s="9"/>
      <c r="Q41" s="52"/>
      <c r="R41" s="6"/>
      <c r="S41" s="6"/>
      <c r="T41" s="2"/>
      <c r="U41" s="1"/>
      <c r="V41" s="6"/>
      <c r="W41" s="6"/>
      <c r="X41" s="2"/>
      <c r="Y41" s="1"/>
      <c r="Z41" s="6"/>
      <c r="AA41" s="6"/>
      <c r="AB41" s="2"/>
      <c r="AC41" s="1"/>
      <c r="AD41" s="6"/>
      <c r="AE41" s="6"/>
      <c r="AF41" s="2"/>
      <c r="AG41" s="1"/>
      <c r="AH41" s="6"/>
      <c r="AI41" s="6"/>
      <c r="AJ41" s="2"/>
      <c r="AK41" s="1"/>
      <c r="AL41" s="6"/>
      <c r="AM41" s="6"/>
      <c r="AN41" s="2"/>
      <c r="AO41" s="1"/>
      <c r="AP41" s="6"/>
      <c r="AQ41" s="6"/>
      <c r="AR41" s="2"/>
      <c r="AS41" s="1"/>
      <c r="AT41" s="6"/>
      <c r="AU41" s="6"/>
      <c r="AV41" s="2"/>
      <c r="AW41" s="1"/>
      <c r="AX41" s="6"/>
      <c r="AY41" s="6"/>
      <c r="AZ41" s="2"/>
      <c r="BA41" s="1"/>
      <c r="BB41" s="6"/>
      <c r="BC41" s="6"/>
      <c r="BD41" s="2"/>
      <c r="BF41" s="6"/>
      <c r="BG41" s="6"/>
      <c r="BH41" s="2"/>
      <c r="BJ41" s="6"/>
      <c r="BK41" s="6"/>
      <c r="BL41" s="2"/>
    </row>
    <row r="42" spans="1:64" ht="13" x14ac:dyDescent="0.3">
      <c r="A42" s="20">
        <f>A40</f>
        <v>6375</v>
      </c>
      <c r="B42" s="20">
        <f t="shared" si="0"/>
        <v>35</v>
      </c>
      <c r="C42" s="41" t="s">
        <v>2</v>
      </c>
      <c r="D42" s="22">
        <v>0.32708333333333334</v>
      </c>
      <c r="E42" s="38"/>
      <c r="F42" s="38"/>
      <c r="H42" s="20">
        <f t="shared" si="6"/>
        <v>5475</v>
      </c>
      <c r="I42" s="20">
        <f t="shared" si="8"/>
        <v>1014</v>
      </c>
      <c r="J42" s="41" t="s">
        <v>2</v>
      </c>
      <c r="K42" s="25">
        <v>0.64027777777777783</v>
      </c>
      <c r="L42" s="38"/>
      <c r="M42" s="38"/>
      <c r="N42" s="72"/>
      <c r="O42" s="11"/>
      <c r="P42" s="3"/>
      <c r="Q42" s="52"/>
      <c r="R42" s="4"/>
      <c r="S42" s="4"/>
      <c r="T42" s="3"/>
      <c r="U42" s="8"/>
      <c r="V42" s="4"/>
      <c r="W42" s="4"/>
      <c r="X42" s="3"/>
      <c r="Y42" s="8"/>
      <c r="Z42" s="4"/>
      <c r="AA42" s="4"/>
      <c r="AB42" s="3"/>
      <c r="AC42" s="8"/>
      <c r="AD42" s="4"/>
      <c r="AE42" s="4"/>
      <c r="AF42" s="3"/>
      <c r="AG42" s="8"/>
      <c r="AH42" s="4"/>
      <c r="AI42" s="4"/>
      <c r="AJ42" s="3"/>
      <c r="AK42" s="8"/>
      <c r="AL42" s="4"/>
      <c r="AM42" s="4"/>
      <c r="AN42" s="3"/>
      <c r="AO42" s="8"/>
      <c r="AP42" s="4"/>
      <c r="AQ42" s="4"/>
      <c r="AR42" s="3"/>
      <c r="AS42" s="8"/>
      <c r="AT42" s="4"/>
      <c r="AU42" s="4"/>
      <c r="AV42" s="3"/>
      <c r="AW42" s="8"/>
      <c r="AX42" s="4"/>
      <c r="AY42" s="4"/>
      <c r="AZ42" s="3"/>
      <c r="BA42" s="8"/>
      <c r="BB42" s="4"/>
      <c r="BC42" s="4"/>
      <c r="BD42" s="3"/>
      <c r="BF42" s="4"/>
      <c r="BG42" s="4"/>
      <c r="BH42" s="3"/>
      <c r="BJ42" s="4"/>
      <c r="BK42" s="4"/>
      <c r="BL42" s="3"/>
    </row>
    <row r="43" spans="1:64" ht="13" x14ac:dyDescent="0.3">
      <c r="A43" s="23">
        <f t="shared" si="3"/>
        <v>6350</v>
      </c>
      <c r="B43" s="23">
        <f t="shared" si="0"/>
        <v>51</v>
      </c>
      <c r="C43" s="42" t="s">
        <v>3</v>
      </c>
      <c r="D43" s="22">
        <v>0.33055555555555555</v>
      </c>
      <c r="E43" s="38"/>
      <c r="F43" s="38"/>
      <c r="H43" s="23">
        <f t="shared" si="6"/>
        <v>5450</v>
      </c>
      <c r="I43" s="23">
        <f t="shared" si="8"/>
        <v>1030</v>
      </c>
      <c r="J43" s="42" t="s">
        <v>3</v>
      </c>
      <c r="K43" s="25">
        <v>0.64444444444444449</v>
      </c>
      <c r="L43" s="38"/>
      <c r="M43" s="38"/>
      <c r="N43" s="12"/>
      <c r="O43" s="12"/>
      <c r="P43" s="9"/>
      <c r="Q43" s="52"/>
      <c r="R43" s="4"/>
      <c r="S43" s="4"/>
      <c r="T43" s="3"/>
      <c r="U43" s="1"/>
      <c r="V43" s="4"/>
      <c r="W43" s="4"/>
      <c r="X43" s="3"/>
      <c r="Y43" s="1"/>
      <c r="Z43" s="4"/>
      <c r="AA43" s="4"/>
      <c r="AB43" s="3"/>
      <c r="AC43" s="1"/>
      <c r="AD43" s="4"/>
      <c r="AE43" s="4"/>
      <c r="AF43" s="3"/>
      <c r="AG43" s="1"/>
      <c r="AH43" s="4"/>
      <c r="AI43" s="4"/>
      <c r="AJ43" s="3"/>
      <c r="AK43" s="1"/>
      <c r="AL43" s="4"/>
      <c r="AM43" s="4"/>
      <c r="AN43" s="3"/>
      <c r="AO43" s="1"/>
      <c r="AP43" s="4"/>
      <c r="AQ43" s="4"/>
      <c r="AR43" s="3"/>
      <c r="AS43" s="1"/>
      <c r="AT43" s="4"/>
      <c r="AU43" s="4"/>
      <c r="AV43" s="3"/>
      <c r="AW43" s="1"/>
      <c r="AX43" s="4"/>
      <c r="AY43" s="4"/>
      <c r="AZ43" s="3"/>
      <c r="BA43" s="1"/>
      <c r="BB43" s="4"/>
      <c r="BC43" s="4"/>
      <c r="BD43" s="3"/>
      <c r="BF43" s="4"/>
      <c r="BG43" s="4"/>
      <c r="BH43" s="3"/>
      <c r="BJ43" s="4"/>
      <c r="BK43" s="4"/>
      <c r="BL43" s="3"/>
    </row>
    <row r="44" spans="1:64" ht="13" x14ac:dyDescent="0.3">
      <c r="A44" s="20">
        <f t="shared" si="3"/>
        <v>6325</v>
      </c>
      <c r="B44" s="20">
        <f t="shared" si="0"/>
        <v>67</v>
      </c>
      <c r="C44" s="39" t="s">
        <v>2</v>
      </c>
      <c r="D44" s="22">
        <v>0.3347222222222222</v>
      </c>
      <c r="E44" s="38"/>
      <c r="F44" s="38"/>
      <c r="H44" s="20">
        <f t="shared" si="6"/>
        <v>5425</v>
      </c>
      <c r="I44" s="20">
        <f t="shared" si="8"/>
        <v>1046</v>
      </c>
      <c r="J44" s="39" t="s">
        <v>2</v>
      </c>
      <c r="K44" s="25">
        <v>0.6479166666666667</v>
      </c>
      <c r="L44" s="38"/>
      <c r="M44" s="38"/>
      <c r="N44" s="11"/>
      <c r="O44" s="11"/>
      <c r="P44" s="3"/>
      <c r="Q44" s="52"/>
      <c r="R44" s="4"/>
      <c r="S44" s="4"/>
      <c r="T44" s="3"/>
      <c r="U44" s="1"/>
      <c r="V44" s="4"/>
      <c r="W44" s="4"/>
      <c r="X44" s="3"/>
      <c r="Y44" s="1"/>
      <c r="Z44" s="4"/>
      <c r="AA44" s="4"/>
      <c r="AB44" s="3"/>
      <c r="AC44" s="1"/>
      <c r="AD44" s="4"/>
      <c r="AE44" s="4"/>
      <c r="AF44" s="3"/>
      <c r="AG44" s="1"/>
      <c r="AH44" s="4"/>
      <c r="AI44" s="4"/>
      <c r="AJ44" s="3"/>
      <c r="AK44" s="1"/>
      <c r="AL44" s="4"/>
      <c r="AM44" s="4"/>
      <c r="AN44" s="3"/>
      <c r="AO44" s="1"/>
      <c r="AP44" s="4"/>
      <c r="AQ44" s="4"/>
      <c r="AR44" s="3"/>
      <c r="AS44" s="1"/>
      <c r="AT44" s="4"/>
      <c r="AU44" s="4"/>
      <c r="AV44" s="3"/>
      <c r="AW44" s="1"/>
      <c r="AX44" s="4"/>
      <c r="AY44" s="4"/>
      <c r="AZ44" s="3"/>
      <c r="BA44" s="1"/>
      <c r="BB44" s="4"/>
      <c r="BC44" s="4"/>
      <c r="BD44" s="3"/>
      <c r="BF44" s="4"/>
      <c r="BG44" s="4"/>
      <c r="BH44" s="3"/>
      <c r="BJ44" s="4"/>
      <c r="BK44" s="4"/>
      <c r="BL44" s="3"/>
    </row>
    <row r="45" spans="1:64" ht="13" x14ac:dyDescent="0.3">
      <c r="A45" s="23">
        <f t="shared" si="3"/>
        <v>6300</v>
      </c>
      <c r="B45" s="23">
        <f t="shared" si="0"/>
        <v>83</v>
      </c>
      <c r="C45" s="40" t="s">
        <v>3</v>
      </c>
      <c r="D45" s="22">
        <v>0.33888888888888885</v>
      </c>
      <c r="E45" s="38"/>
      <c r="F45" s="38"/>
      <c r="H45" s="23">
        <f t="shared" si="6"/>
        <v>5400</v>
      </c>
      <c r="I45" s="23">
        <f t="shared" si="8"/>
        <v>1062</v>
      </c>
      <c r="J45" s="40" t="s">
        <v>3</v>
      </c>
      <c r="K45" s="25">
        <v>0.65138888888888891</v>
      </c>
      <c r="L45" s="38"/>
      <c r="M45" s="38"/>
      <c r="N45" s="12"/>
      <c r="O45" s="12"/>
      <c r="P45" s="9"/>
      <c r="Q45" s="52"/>
      <c r="R45" s="4"/>
      <c r="S45" s="4"/>
      <c r="T45" s="3"/>
      <c r="U45" s="1"/>
      <c r="V45" s="4"/>
      <c r="W45" s="4"/>
      <c r="X45" s="3"/>
      <c r="Y45" s="1"/>
      <c r="Z45" s="4"/>
      <c r="AA45" s="4"/>
      <c r="AB45" s="3"/>
      <c r="AC45" s="1"/>
      <c r="AD45" s="4"/>
      <c r="AE45" s="4"/>
      <c r="AF45" s="3"/>
      <c r="AG45" s="1"/>
      <c r="AH45" s="4"/>
      <c r="AI45" s="4"/>
      <c r="AJ45" s="3"/>
      <c r="AK45" s="1"/>
      <c r="AL45" s="4"/>
      <c r="AM45" s="4"/>
      <c r="AN45" s="3"/>
      <c r="AO45" s="1"/>
      <c r="AP45" s="4"/>
      <c r="AQ45" s="4"/>
      <c r="AR45" s="3"/>
      <c r="AS45" s="1"/>
      <c r="AT45" s="4"/>
      <c r="AU45" s="4"/>
      <c r="AV45" s="3"/>
      <c r="AW45" s="1"/>
      <c r="AX45" s="4"/>
      <c r="AY45" s="4"/>
      <c r="AZ45" s="3"/>
      <c r="BA45" s="1"/>
      <c r="BB45" s="4"/>
      <c r="BC45" s="4"/>
      <c r="BD45" s="3"/>
      <c r="BF45" s="4"/>
      <c r="BG45" s="4"/>
      <c r="BH45" s="3"/>
      <c r="BJ45" s="4"/>
      <c r="BK45" s="4"/>
      <c r="BL45" s="3"/>
    </row>
    <row r="46" spans="1:64" ht="13" x14ac:dyDescent="0.3">
      <c r="A46" s="20">
        <f t="shared" si="3"/>
        <v>6275</v>
      </c>
      <c r="B46" s="20">
        <f t="shared" si="0"/>
        <v>99</v>
      </c>
      <c r="C46" s="41" t="s">
        <v>2</v>
      </c>
      <c r="D46" s="22">
        <v>0.3430555555555555</v>
      </c>
      <c r="E46" s="38"/>
      <c r="F46" s="38"/>
      <c r="H46" s="20">
        <f t="shared" si="6"/>
        <v>5375</v>
      </c>
      <c r="I46" s="20">
        <f t="shared" si="8"/>
        <v>1078</v>
      </c>
      <c r="J46" s="41" t="s">
        <v>2</v>
      </c>
      <c r="K46" s="25">
        <v>0.65555555555555556</v>
      </c>
      <c r="L46" s="38"/>
      <c r="M46" s="38"/>
      <c r="N46" s="11"/>
      <c r="O46" s="11"/>
      <c r="P46" s="3"/>
      <c r="Q46" s="52"/>
      <c r="R46" s="6"/>
      <c r="S46" s="6"/>
      <c r="T46" s="2"/>
      <c r="U46" s="1"/>
      <c r="V46" s="6"/>
      <c r="W46" s="6"/>
      <c r="X46" s="2"/>
      <c r="Y46" s="1"/>
      <c r="Z46" s="6"/>
      <c r="AA46" s="6"/>
      <c r="AB46" s="2"/>
      <c r="AC46" s="1"/>
      <c r="AD46" s="6"/>
      <c r="AE46" s="6"/>
      <c r="AF46" s="2"/>
      <c r="AG46" s="1"/>
      <c r="AH46" s="6"/>
      <c r="AI46" s="6"/>
      <c r="AJ46" s="2"/>
      <c r="AK46" s="1"/>
      <c r="AL46" s="6"/>
      <c r="AM46" s="6"/>
      <c r="AN46" s="2"/>
      <c r="AO46" s="1"/>
      <c r="AP46" s="6"/>
      <c r="AQ46" s="6"/>
      <c r="AR46" s="2"/>
      <c r="AS46" s="1"/>
      <c r="AT46" s="6"/>
      <c r="AU46" s="6"/>
      <c r="AV46" s="2"/>
      <c r="AW46" s="1"/>
      <c r="AX46" s="6"/>
      <c r="AY46" s="6"/>
      <c r="AZ46" s="2"/>
      <c r="BA46" s="1"/>
      <c r="BB46" s="6"/>
      <c r="BC46" s="6"/>
      <c r="BD46" s="2"/>
      <c r="BF46" s="6"/>
      <c r="BG46" s="6"/>
      <c r="BH46" s="2"/>
      <c r="BJ46" s="6"/>
      <c r="BK46" s="6"/>
      <c r="BL46" s="2"/>
    </row>
    <row r="47" spans="1:64" ht="13" x14ac:dyDescent="0.3">
      <c r="A47" s="23">
        <f t="shared" si="3"/>
        <v>6250</v>
      </c>
      <c r="B47" s="23">
        <f t="shared" si="0"/>
        <v>115</v>
      </c>
      <c r="C47" s="42" t="s">
        <v>3</v>
      </c>
      <c r="D47" s="22">
        <v>0.34652777777777777</v>
      </c>
      <c r="E47" s="38"/>
      <c r="F47" s="38"/>
      <c r="H47" s="23">
        <f t="shared" si="6"/>
        <v>5350</v>
      </c>
      <c r="I47" s="23">
        <f t="shared" si="8"/>
        <v>1094</v>
      </c>
      <c r="J47" s="42" t="s">
        <v>3</v>
      </c>
      <c r="K47" s="25">
        <v>0.65902777777777777</v>
      </c>
      <c r="L47" s="38"/>
      <c r="M47" s="38"/>
      <c r="N47" s="12"/>
      <c r="O47" s="12"/>
      <c r="P47" s="9"/>
      <c r="Q47" s="52"/>
      <c r="R47" s="6"/>
      <c r="S47" s="6"/>
      <c r="T47" s="2"/>
      <c r="U47" s="1"/>
      <c r="V47" s="6"/>
      <c r="W47" s="6"/>
      <c r="X47" s="2"/>
      <c r="Y47" s="1"/>
      <c r="Z47" s="6"/>
      <c r="AA47" s="6"/>
      <c r="AB47" s="2"/>
      <c r="AC47" s="1"/>
      <c r="AD47" s="6"/>
      <c r="AE47" s="6"/>
      <c r="AF47" s="2"/>
      <c r="AG47" s="1"/>
      <c r="AH47" s="6"/>
      <c r="AI47" s="6"/>
      <c r="AJ47" s="2"/>
      <c r="AK47" s="1"/>
      <c r="AL47" s="6"/>
      <c r="AM47" s="6"/>
      <c r="AN47" s="2"/>
      <c r="AO47" s="1"/>
      <c r="AP47" s="6"/>
      <c r="AQ47" s="6"/>
      <c r="AR47" s="2"/>
      <c r="AS47" s="1"/>
      <c r="AT47" s="6"/>
      <c r="AU47" s="6"/>
      <c r="AV47" s="2"/>
      <c r="AW47" s="1"/>
      <c r="AX47" s="6"/>
      <c r="AY47" s="6"/>
      <c r="AZ47" s="2"/>
      <c r="BA47" s="1"/>
      <c r="BB47" s="6"/>
      <c r="BC47" s="6"/>
      <c r="BD47" s="2"/>
      <c r="BF47" s="6"/>
      <c r="BG47" s="6"/>
      <c r="BH47" s="2"/>
      <c r="BJ47" s="6"/>
      <c r="BK47" s="6"/>
      <c r="BL47" s="2"/>
    </row>
    <row r="48" spans="1:64" ht="13" x14ac:dyDescent="0.3">
      <c r="A48" s="20">
        <f t="shared" si="3"/>
        <v>6225</v>
      </c>
      <c r="B48" s="20">
        <f t="shared" si="0"/>
        <v>131</v>
      </c>
      <c r="C48" s="39" t="s">
        <v>2</v>
      </c>
      <c r="D48" s="22">
        <v>0.35069444444444442</v>
      </c>
      <c r="E48" s="38"/>
      <c r="F48" s="38"/>
      <c r="H48" s="20">
        <f t="shared" si="6"/>
        <v>5325</v>
      </c>
      <c r="I48" s="20">
        <f t="shared" si="8"/>
        <v>1110</v>
      </c>
      <c r="J48" s="39" t="s">
        <v>2</v>
      </c>
      <c r="K48" s="25">
        <v>0.66249999999999998</v>
      </c>
      <c r="L48" s="38"/>
      <c r="M48" s="38"/>
      <c r="N48" s="11"/>
      <c r="O48" s="11"/>
      <c r="P48" s="3"/>
      <c r="Q48" s="52"/>
      <c r="R48" s="6"/>
      <c r="S48" s="6"/>
      <c r="T48" s="2"/>
      <c r="U48" s="1"/>
      <c r="V48" s="6"/>
      <c r="W48" s="6"/>
      <c r="X48" s="2"/>
      <c r="Y48" s="1"/>
      <c r="Z48" s="6"/>
      <c r="AA48" s="6"/>
      <c r="AB48" s="2"/>
      <c r="AC48" s="1"/>
      <c r="AD48" s="6"/>
      <c r="AE48" s="6"/>
      <c r="AF48" s="2"/>
      <c r="AG48" s="1"/>
      <c r="AH48" s="6"/>
      <c r="AI48" s="6"/>
      <c r="AJ48" s="2"/>
      <c r="AK48" s="1"/>
      <c r="AL48" s="6"/>
      <c r="AM48" s="6"/>
      <c r="AN48" s="2"/>
      <c r="AO48" s="1"/>
      <c r="AP48" s="6"/>
      <c r="AQ48" s="6"/>
      <c r="AR48" s="2"/>
      <c r="AS48" s="1"/>
      <c r="AT48" s="6"/>
      <c r="AU48" s="6"/>
      <c r="AV48" s="2"/>
      <c r="AW48" s="1"/>
      <c r="AX48" s="6"/>
      <c r="AY48" s="6"/>
      <c r="AZ48" s="2"/>
      <c r="BA48" s="1"/>
      <c r="BB48" s="6"/>
      <c r="BC48" s="6"/>
      <c r="BD48" s="2"/>
      <c r="BF48" s="6"/>
      <c r="BG48" s="6"/>
      <c r="BH48" s="2"/>
      <c r="BJ48" s="6"/>
      <c r="BK48" s="6"/>
      <c r="BL48" s="2"/>
    </row>
    <row r="49" spans="1:64" ht="13" x14ac:dyDescent="0.3">
      <c r="A49" s="23">
        <f t="shared" si="3"/>
        <v>6200</v>
      </c>
      <c r="B49" s="23">
        <f t="shared" si="0"/>
        <v>147</v>
      </c>
      <c r="C49" s="40" t="s">
        <v>3</v>
      </c>
      <c r="D49" s="22">
        <v>0.35416666666666669</v>
      </c>
      <c r="E49" s="38"/>
      <c r="F49" s="38"/>
      <c r="H49" s="23">
        <f t="shared" si="6"/>
        <v>5300</v>
      </c>
      <c r="I49" s="23">
        <f t="shared" si="8"/>
        <v>1126</v>
      </c>
      <c r="J49" s="40" t="s">
        <v>3</v>
      </c>
      <c r="K49" s="25">
        <v>0.66666666666666663</v>
      </c>
      <c r="L49" s="38"/>
      <c r="M49" s="38"/>
      <c r="N49" s="12"/>
      <c r="O49" s="12"/>
      <c r="P49" s="9"/>
      <c r="Q49" s="52"/>
      <c r="R49" s="6"/>
      <c r="S49" s="6"/>
      <c r="T49" s="2"/>
      <c r="U49" s="1"/>
      <c r="V49" s="6"/>
      <c r="W49" s="6"/>
      <c r="X49" s="2"/>
      <c r="Y49" s="1"/>
      <c r="Z49" s="6"/>
      <c r="AA49" s="6"/>
      <c r="AB49" s="2"/>
      <c r="AC49" s="1"/>
      <c r="AD49" s="6"/>
      <c r="AE49" s="6"/>
      <c r="AF49" s="2"/>
      <c r="AG49" s="1"/>
      <c r="AH49" s="6"/>
      <c r="AI49" s="6"/>
      <c r="AJ49" s="2"/>
      <c r="AK49" s="1"/>
      <c r="AL49" s="6"/>
      <c r="AM49" s="6"/>
      <c r="AN49" s="2"/>
      <c r="AO49" s="1"/>
      <c r="AP49" s="6"/>
      <c r="AQ49" s="6"/>
      <c r="AR49" s="2"/>
      <c r="AS49" s="1"/>
      <c r="AT49" s="6"/>
      <c r="AU49" s="6"/>
      <c r="AV49" s="2"/>
      <c r="AW49" s="1"/>
      <c r="AX49" s="6"/>
      <c r="AY49" s="6"/>
      <c r="AZ49" s="2"/>
      <c r="BA49" s="1"/>
      <c r="BB49" s="6"/>
      <c r="BC49" s="6"/>
      <c r="BD49" s="2"/>
      <c r="BF49" s="6"/>
      <c r="BG49" s="6"/>
      <c r="BH49" s="2"/>
      <c r="BJ49" s="6"/>
      <c r="BK49" s="6"/>
      <c r="BL49" s="2"/>
    </row>
    <row r="50" spans="1:64" ht="13" x14ac:dyDescent="0.3">
      <c r="H50" s="28"/>
      <c r="I50" s="29"/>
      <c r="J50" s="30"/>
      <c r="K50" s="31"/>
      <c r="L50" s="31"/>
    </row>
    <row r="51" spans="1:64" ht="13" x14ac:dyDescent="0.3">
      <c r="H51" s="29"/>
      <c r="I51" s="28"/>
      <c r="J51" s="32"/>
      <c r="K51" s="33"/>
      <c r="L51" s="33"/>
    </row>
    <row r="52" spans="1:64" x14ac:dyDescent="0.25">
      <c r="H52" s="33"/>
      <c r="I52" s="33"/>
      <c r="J52" s="33"/>
      <c r="K52" s="33"/>
      <c r="L52" s="33"/>
    </row>
  </sheetData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2"/>
  <sheetViews>
    <sheetView workbookViewId="0">
      <selection activeCell="L25" sqref="L25"/>
    </sheetView>
  </sheetViews>
  <sheetFormatPr defaultRowHeight="12.5" x14ac:dyDescent="0.25"/>
  <cols>
    <col min="1" max="1" width="9.1796875" style="1" customWidth="1"/>
    <col min="2" max="2" width="12.81640625" style="1" bestFit="1" customWidth="1"/>
    <col min="3" max="4" width="9.1796875" style="1" customWidth="1"/>
    <col min="5" max="6" width="9.1796875" style="35" customWidth="1"/>
    <col min="7" max="7" width="11.453125" style="35" bestFit="1" customWidth="1"/>
    <col min="8" max="8" width="9.1796875" style="1" customWidth="1"/>
    <col min="9" max="9" width="12.81640625" style="1" bestFit="1" customWidth="1"/>
    <col min="10" max="12" width="9.1796875" style="1" customWidth="1"/>
    <col min="13" max="13" width="11.453125" style="1" bestFit="1" customWidth="1"/>
    <col min="14" max="14" width="9.1796875" style="1" customWidth="1"/>
    <col min="15" max="15" width="12.81640625" style="1" bestFit="1" customWidth="1"/>
    <col min="16" max="16" width="9.1796875" style="1" customWidth="1"/>
    <col min="17" max="17" width="9.54296875" style="51" bestFit="1" customWidth="1"/>
    <col min="18" max="18" width="12.26953125" bestFit="1" customWidth="1"/>
    <col min="19" max="19" width="11.81640625" bestFit="1" customWidth="1"/>
    <col min="20" max="20" width="11.453125" bestFit="1" customWidth="1"/>
    <col min="23" max="23" width="11.81640625" bestFit="1" customWidth="1"/>
    <col min="27" max="27" width="11.81640625" bestFit="1" customWidth="1"/>
    <col min="31" max="31" width="11.81640625" bestFit="1" customWidth="1"/>
    <col min="35" max="35" width="11.81640625" bestFit="1" customWidth="1"/>
    <col min="39" max="39" width="11.81640625" bestFit="1" customWidth="1"/>
    <col min="43" max="43" width="11.81640625" bestFit="1" customWidth="1"/>
    <col min="47" max="47" width="11.81640625" bestFit="1" customWidth="1"/>
    <col min="51" max="51" width="11.81640625" bestFit="1" customWidth="1"/>
    <col min="55" max="55" width="11.81640625" bestFit="1" customWidth="1"/>
    <col min="59" max="59" width="11.81640625" bestFit="1" customWidth="1"/>
    <col min="63" max="63" width="11.81640625" bestFit="1" customWidth="1"/>
  </cols>
  <sheetData>
    <row r="1" spans="1:64" ht="13" x14ac:dyDescent="0.3">
      <c r="A1" s="13" t="s">
        <v>0</v>
      </c>
      <c r="B1" s="13" t="s">
        <v>1</v>
      </c>
      <c r="C1" s="13" t="s">
        <v>4</v>
      </c>
      <c r="D1" s="13" t="s">
        <v>9</v>
      </c>
      <c r="E1" s="13"/>
      <c r="F1" s="50"/>
      <c r="G1" s="13"/>
      <c r="H1" s="13" t="s">
        <v>0</v>
      </c>
      <c r="I1" s="13" t="s">
        <v>1</v>
      </c>
      <c r="J1" s="13" t="s">
        <v>4</v>
      </c>
      <c r="K1" s="13" t="s">
        <v>9</v>
      </c>
      <c r="L1" s="13"/>
      <c r="M1" s="13"/>
      <c r="N1" s="13" t="s">
        <v>0</v>
      </c>
      <c r="O1" s="13" t="s">
        <v>1</v>
      </c>
      <c r="P1" s="13" t="s">
        <v>4</v>
      </c>
      <c r="Q1" s="13" t="s">
        <v>9</v>
      </c>
      <c r="R1" s="50" t="s">
        <v>10</v>
      </c>
      <c r="S1" s="50"/>
      <c r="T1" s="13" t="s">
        <v>12</v>
      </c>
      <c r="V1" s="1"/>
      <c r="W1" s="1"/>
      <c r="X1" s="1"/>
      <c r="Z1" s="1"/>
      <c r="AA1" s="1"/>
      <c r="AB1" s="1"/>
      <c r="AD1" s="1"/>
      <c r="AE1" s="1"/>
      <c r="AF1" s="1"/>
      <c r="AH1" s="1"/>
      <c r="AI1" s="1"/>
      <c r="AJ1" s="1"/>
      <c r="AL1" s="1"/>
      <c r="AM1" s="1"/>
      <c r="AN1" s="1"/>
      <c r="AP1" s="1"/>
      <c r="AQ1" s="1"/>
      <c r="AR1" s="1"/>
      <c r="AT1" s="1"/>
      <c r="AU1" s="1"/>
      <c r="AV1" s="1"/>
      <c r="AX1" s="1"/>
      <c r="AY1" s="1"/>
      <c r="AZ1" s="1"/>
      <c r="BB1" s="1"/>
      <c r="BC1" s="1"/>
      <c r="BD1" s="1"/>
      <c r="BF1" s="1"/>
      <c r="BG1" s="1"/>
      <c r="BH1" s="1"/>
      <c r="BJ1" s="1"/>
      <c r="BK1" s="1"/>
      <c r="BL1" s="1"/>
    </row>
    <row r="2" spans="1:64" ht="13" x14ac:dyDescent="0.3">
      <c r="A2" s="14">
        <v>7275</v>
      </c>
      <c r="B2" s="14">
        <v>547</v>
      </c>
      <c r="C2" s="15" t="s">
        <v>2</v>
      </c>
      <c r="D2" s="16" t="s">
        <v>5</v>
      </c>
      <c r="E2" s="49" t="s">
        <v>16</v>
      </c>
      <c r="F2" s="49"/>
      <c r="G2" s="49"/>
      <c r="H2" s="20">
        <f>A49-25</f>
        <v>6175</v>
      </c>
      <c r="I2" s="20">
        <f>B49+16</f>
        <v>1315</v>
      </c>
      <c r="J2" s="41" t="s">
        <v>2</v>
      </c>
      <c r="K2" s="22">
        <v>0.4381944444444445</v>
      </c>
      <c r="L2" s="36"/>
      <c r="N2" s="20">
        <f>H49-25</f>
        <v>5025</v>
      </c>
      <c r="O2" s="20">
        <f>I49+16</f>
        <v>2094</v>
      </c>
      <c r="P2" s="41" t="s">
        <v>2</v>
      </c>
      <c r="Q2" s="25">
        <v>0.64583333333333337</v>
      </c>
      <c r="R2" s="4"/>
      <c r="S2" s="4"/>
      <c r="T2" s="5"/>
      <c r="U2" s="8"/>
      <c r="V2" s="4"/>
      <c r="W2" s="4"/>
      <c r="X2" s="5"/>
      <c r="Y2" s="8"/>
      <c r="Z2" s="4"/>
      <c r="AA2" s="4"/>
      <c r="AB2" s="5"/>
      <c r="AC2" s="8"/>
      <c r="AD2" s="4"/>
      <c r="AE2" s="4"/>
      <c r="AF2" s="5"/>
      <c r="AG2" s="8"/>
      <c r="AH2" s="4"/>
      <c r="AI2" s="4"/>
      <c r="AJ2" s="5"/>
      <c r="AK2" s="8"/>
      <c r="AL2" s="4"/>
      <c r="AM2" s="4"/>
      <c r="AN2" s="5"/>
      <c r="AO2" s="8"/>
      <c r="AP2" s="4"/>
      <c r="AQ2" s="4"/>
      <c r="AR2" s="5"/>
      <c r="AS2" s="8"/>
      <c r="AT2" s="4"/>
      <c r="AU2" s="4"/>
      <c r="AV2" s="5"/>
      <c r="AW2" s="8"/>
      <c r="AX2" s="4"/>
      <c r="AY2" s="4"/>
      <c r="AZ2" s="5"/>
      <c r="BA2" s="8"/>
      <c r="BB2" s="4"/>
      <c r="BC2" s="4"/>
      <c r="BD2" s="5"/>
      <c r="BF2" s="4"/>
      <c r="BG2" s="4"/>
      <c r="BH2" s="5"/>
      <c r="BJ2" s="4"/>
      <c r="BK2" s="4"/>
      <c r="BL2" s="5"/>
    </row>
    <row r="3" spans="1:64" ht="13" x14ac:dyDescent="0.3">
      <c r="A3" s="17">
        <f>A2</f>
        <v>7275</v>
      </c>
      <c r="B3" s="17">
        <f t="shared" ref="B3:B49" si="0">B2+16</f>
        <v>563</v>
      </c>
      <c r="C3" s="18" t="s">
        <v>3</v>
      </c>
      <c r="D3" s="19" t="s">
        <v>5</v>
      </c>
      <c r="E3" s="49"/>
      <c r="F3" s="49"/>
      <c r="G3" s="49"/>
      <c r="H3" s="23">
        <f t="shared" ref="H3:H23" si="1">H2-25</f>
        <v>6150</v>
      </c>
      <c r="I3" s="23">
        <f t="shared" ref="I3:I49" si="2">I2+16</f>
        <v>1331</v>
      </c>
      <c r="J3" s="42" t="s">
        <v>3</v>
      </c>
      <c r="K3" s="22">
        <v>0.44236111111111115</v>
      </c>
      <c r="L3" s="36"/>
      <c r="N3" s="23">
        <f>N2-25</f>
        <v>5000</v>
      </c>
      <c r="O3" s="23">
        <f>O2+16</f>
        <v>2110</v>
      </c>
      <c r="P3" s="42" t="s">
        <v>3</v>
      </c>
      <c r="Q3" s="25">
        <v>0.65</v>
      </c>
      <c r="R3" s="4"/>
      <c r="S3" s="4"/>
      <c r="T3" s="5"/>
      <c r="U3" s="1"/>
      <c r="V3" s="4"/>
      <c r="W3" s="4"/>
      <c r="X3" s="5"/>
      <c r="Y3" s="1"/>
      <c r="Z3" s="4"/>
      <c r="AA3" s="4"/>
      <c r="AB3" s="5"/>
      <c r="AC3" s="1"/>
      <c r="AD3" s="4"/>
      <c r="AE3" s="4"/>
      <c r="AF3" s="5"/>
      <c r="AG3" s="1"/>
      <c r="AH3" s="4"/>
      <c r="AI3" s="4"/>
      <c r="AJ3" s="5"/>
      <c r="AK3" s="1"/>
      <c r="AL3" s="4"/>
      <c r="AM3" s="4"/>
      <c r="AN3" s="5"/>
      <c r="AO3" s="1"/>
      <c r="AP3" s="4"/>
      <c r="AQ3" s="4"/>
      <c r="AR3" s="5"/>
      <c r="AS3" s="1"/>
      <c r="AT3" s="4"/>
      <c r="AU3" s="4"/>
      <c r="AV3" s="5"/>
      <c r="AW3" s="1"/>
      <c r="AX3" s="4"/>
      <c r="AY3" s="4"/>
      <c r="AZ3" s="5"/>
      <c r="BA3" s="1"/>
      <c r="BB3" s="4"/>
      <c r="BC3" s="4"/>
      <c r="BD3" s="5"/>
      <c r="BF3" s="4"/>
      <c r="BG3" s="4"/>
      <c r="BH3" s="5"/>
      <c r="BJ3" s="4"/>
      <c r="BK3" s="4"/>
      <c r="BL3" s="5"/>
    </row>
    <row r="4" spans="1:64" ht="13" x14ac:dyDescent="0.3">
      <c r="A4" s="20">
        <f>A3</f>
        <v>7275</v>
      </c>
      <c r="B4" s="20">
        <f t="shared" si="0"/>
        <v>579</v>
      </c>
      <c r="C4" s="39" t="s">
        <v>2</v>
      </c>
      <c r="D4" s="25">
        <v>0.23125000000000001</v>
      </c>
      <c r="E4" s="38"/>
      <c r="F4" s="38"/>
      <c r="H4" s="20">
        <f t="shared" si="1"/>
        <v>6125</v>
      </c>
      <c r="I4" s="23">
        <f t="shared" si="2"/>
        <v>1347</v>
      </c>
      <c r="J4" s="39" t="s">
        <v>2</v>
      </c>
      <c r="K4" s="25">
        <v>0.4465277777777778</v>
      </c>
      <c r="L4" s="37"/>
      <c r="N4" s="20">
        <f>N3-25</f>
        <v>4975</v>
      </c>
      <c r="O4" s="23">
        <f>O3+16</f>
        <v>2126</v>
      </c>
      <c r="P4" s="39" t="s">
        <v>2</v>
      </c>
      <c r="Q4" s="25">
        <v>0.65555555555555556</v>
      </c>
      <c r="R4" s="4"/>
      <c r="S4" s="4"/>
      <c r="T4" s="5"/>
      <c r="U4" s="1"/>
      <c r="V4" s="4"/>
      <c r="W4" s="4"/>
      <c r="X4" s="5"/>
      <c r="Y4" s="1"/>
      <c r="Z4" s="4"/>
      <c r="AA4" s="4"/>
      <c r="AB4" s="5"/>
      <c r="AC4" s="1"/>
      <c r="AD4" s="4"/>
      <c r="AE4" s="4"/>
      <c r="AF4" s="5"/>
      <c r="AG4" s="1"/>
      <c r="AH4" s="4"/>
      <c r="AI4" s="4"/>
      <c r="AJ4" s="5"/>
      <c r="AK4" s="1"/>
      <c r="AL4" s="4"/>
      <c r="AM4" s="4"/>
      <c r="AN4" s="5"/>
      <c r="AO4" s="1"/>
      <c r="AP4" s="4"/>
      <c r="AQ4" s="4"/>
      <c r="AR4" s="5"/>
      <c r="AS4" s="1"/>
      <c r="AT4" s="4"/>
      <c r="AU4" s="4"/>
      <c r="AV4" s="5"/>
      <c r="AW4" s="1"/>
      <c r="AX4" s="4"/>
      <c r="AY4" s="4"/>
      <c r="AZ4" s="5"/>
      <c r="BA4" s="1"/>
      <c r="BB4" s="4"/>
      <c r="BC4" s="4"/>
      <c r="BD4" s="5"/>
      <c r="BF4" s="4"/>
      <c r="BG4" s="4"/>
      <c r="BH4" s="5"/>
      <c r="BJ4" s="4"/>
      <c r="BK4" s="4"/>
      <c r="BL4" s="5"/>
    </row>
    <row r="5" spans="1:64" ht="13" x14ac:dyDescent="0.3">
      <c r="A5" s="23">
        <f t="shared" ref="A5:A49" si="3">A4-25</f>
        <v>7250</v>
      </c>
      <c r="B5" s="20">
        <f t="shared" si="0"/>
        <v>595</v>
      </c>
      <c r="C5" s="40" t="s">
        <v>3</v>
      </c>
      <c r="D5" s="25">
        <v>0.24222222222223</v>
      </c>
      <c r="E5" s="38"/>
      <c r="F5" s="38"/>
      <c r="H5" s="23">
        <f t="shared" si="1"/>
        <v>6100</v>
      </c>
      <c r="I5" s="23">
        <f t="shared" si="2"/>
        <v>1363</v>
      </c>
      <c r="J5" s="40" t="s">
        <v>3</v>
      </c>
      <c r="K5" s="22">
        <v>0.45069444444444445</v>
      </c>
      <c r="L5" s="36"/>
      <c r="N5" s="23">
        <f>N4-25</f>
        <v>4950</v>
      </c>
      <c r="O5" s="23">
        <f>O4+16</f>
        <v>2142</v>
      </c>
      <c r="P5" s="40" t="s">
        <v>3</v>
      </c>
      <c r="Q5" s="25">
        <v>0.65972222222222221</v>
      </c>
      <c r="R5" s="4"/>
      <c r="S5" s="4"/>
      <c r="T5" s="5"/>
      <c r="U5" s="1"/>
      <c r="V5" s="4"/>
      <c r="W5" s="4"/>
      <c r="X5" s="5"/>
      <c r="Y5" s="1"/>
      <c r="Z5" s="4"/>
      <c r="AA5" s="4"/>
      <c r="AB5" s="5"/>
      <c r="AC5" s="1"/>
      <c r="AD5" s="4"/>
      <c r="AE5" s="4"/>
      <c r="AF5" s="5"/>
      <c r="AG5" s="1"/>
      <c r="AH5" s="4"/>
      <c r="AI5" s="4"/>
      <c r="AJ5" s="5"/>
      <c r="AK5" s="1"/>
      <c r="AL5" s="4"/>
      <c r="AM5" s="4"/>
      <c r="AN5" s="5"/>
      <c r="AO5" s="1"/>
      <c r="AP5" s="4"/>
      <c r="AQ5" s="4"/>
      <c r="AR5" s="5"/>
      <c r="AS5" s="1"/>
      <c r="AT5" s="4"/>
      <c r="AU5" s="4"/>
      <c r="AV5" s="5"/>
      <c r="AW5" s="1"/>
      <c r="AX5" s="4"/>
      <c r="AY5" s="4"/>
      <c r="AZ5" s="5"/>
      <c r="BA5" s="1"/>
      <c r="BB5" s="4"/>
      <c r="BC5" s="4"/>
      <c r="BD5" s="5"/>
      <c r="BF5" s="4"/>
      <c r="BG5" s="4"/>
      <c r="BH5" s="5"/>
      <c r="BJ5" s="4"/>
      <c r="BK5" s="4"/>
      <c r="BL5" s="5"/>
    </row>
    <row r="6" spans="1:64" ht="13" x14ac:dyDescent="0.3">
      <c r="A6" s="20">
        <f t="shared" si="3"/>
        <v>7225</v>
      </c>
      <c r="B6" s="20">
        <f t="shared" si="0"/>
        <v>611</v>
      </c>
      <c r="C6" s="41" t="s">
        <v>2</v>
      </c>
      <c r="D6" s="25">
        <v>0.246805555555562</v>
      </c>
      <c r="E6" s="38"/>
      <c r="F6" s="38"/>
      <c r="H6" s="20">
        <f t="shared" si="1"/>
        <v>6075</v>
      </c>
      <c r="I6" s="23">
        <f t="shared" si="2"/>
        <v>1379</v>
      </c>
      <c r="J6" s="41" t="s">
        <v>2</v>
      </c>
      <c r="K6" s="22">
        <v>0.45416666666666666</v>
      </c>
      <c r="L6" s="36"/>
      <c r="N6" s="20">
        <f>N5-25</f>
        <v>4925</v>
      </c>
      <c r="O6" s="23">
        <f>O5+16</f>
        <v>2158</v>
      </c>
      <c r="P6" s="41" t="s">
        <v>2</v>
      </c>
      <c r="Q6" s="25">
        <v>0.66388888888888886</v>
      </c>
      <c r="R6" s="6"/>
      <c r="S6" s="6"/>
      <c r="T6" s="7"/>
      <c r="U6" s="1"/>
      <c r="V6" s="6"/>
      <c r="W6" s="6"/>
      <c r="X6" s="7"/>
      <c r="Y6" s="1"/>
      <c r="Z6" s="6"/>
      <c r="AA6" s="6"/>
      <c r="AB6" s="7"/>
      <c r="AC6" s="1"/>
      <c r="AD6" s="6"/>
      <c r="AE6" s="6"/>
      <c r="AF6" s="7"/>
      <c r="AG6" s="1"/>
      <c r="AH6" s="6"/>
      <c r="AI6" s="6"/>
      <c r="AJ6" s="7"/>
      <c r="AK6" s="1"/>
      <c r="AL6" s="6"/>
      <c r="AM6" s="6"/>
      <c r="AN6" s="7"/>
      <c r="AO6" s="1"/>
      <c r="AP6" s="6"/>
      <c r="AQ6" s="6"/>
      <c r="AR6" s="7"/>
      <c r="AS6" s="1"/>
      <c r="AT6" s="6"/>
      <c r="AU6" s="6"/>
      <c r="AV6" s="7"/>
      <c r="AW6" s="1"/>
      <c r="AX6" s="6"/>
      <c r="AY6" s="6"/>
      <c r="AZ6" s="7"/>
      <c r="BA6" s="1"/>
      <c r="BB6" s="6"/>
      <c r="BC6" s="6"/>
      <c r="BD6" s="7"/>
      <c r="BF6" s="6"/>
      <c r="BG6" s="6"/>
      <c r="BH6" s="7"/>
      <c r="BJ6" s="6"/>
      <c r="BK6" s="6"/>
      <c r="BL6" s="7"/>
    </row>
    <row r="7" spans="1:64" ht="13" x14ac:dyDescent="0.3">
      <c r="A7" s="23">
        <f t="shared" si="3"/>
        <v>7200</v>
      </c>
      <c r="B7" s="20">
        <f t="shared" si="0"/>
        <v>627</v>
      </c>
      <c r="C7" s="42" t="s">
        <v>3</v>
      </c>
      <c r="D7" s="25">
        <v>0.25138888888889499</v>
      </c>
      <c r="E7" s="38"/>
      <c r="F7" s="38"/>
      <c r="H7" s="23">
        <f t="shared" si="1"/>
        <v>6050</v>
      </c>
      <c r="I7" s="23">
        <f t="shared" si="2"/>
        <v>1395</v>
      </c>
      <c r="J7" s="42" t="s">
        <v>3</v>
      </c>
      <c r="K7" s="22">
        <v>0.45833333333333331</v>
      </c>
      <c r="L7" s="36"/>
      <c r="N7" s="23">
        <f>N6-25</f>
        <v>4900</v>
      </c>
      <c r="O7" s="23">
        <f>O6+16</f>
        <v>2174</v>
      </c>
      <c r="P7" s="42" t="s">
        <v>3</v>
      </c>
      <c r="Q7" s="25">
        <v>0.66805555555555562</v>
      </c>
      <c r="R7" s="6"/>
      <c r="S7" s="6"/>
      <c r="T7" s="7"/>
      <c r="U7" s="1"/>
      <c r="V7" s="6"/>
      <c r="W7" s="6"/>
      <c r="X7" s="7"/>
      <c r="Y7" s="1"/>
      <c r="Z7" s="6"/>
      <c r="AA7" s="6"/>
      <c r="AB7" s="7"/>
      <c r="AC7" s="1"/>
      <c r="AD7" s="6"/>
      <c r="AE7" s="6"/>
      <c r="AF7" s="7"/>
      <c r="AG7" s="1"/>
      <c r="AH7" s="6"/>
      <c r="AI7" s="6"/>
      <c r="AJ7" s="7"/>
      <c r="AK7" s="1"/>
      <c r="AL7" s="6"/>
      <c r="AM7" s="6"/>
      <c r="AN7" s="7"/>
      <c r="AO7" s="1"/>
      <c r="AP7" s="6"/>
      <c r="AQ7" s="6"/>
      <c r="AR7" s="7"/>
      <c r="AS7" s="1"/>
      <c r="AT7" s="6"/>
      <c r="AU7" s="6"/>
      <c r="AV7" s="7"/>
      <c r="AW7" s="1"/>
      <c r="AX7" s="6"/>
      <c r="AY7" s="6"/>
      <c r="AZ7" s="7"/>
      <c r="BA7" s="1"/>
      <c r="BB7" s="6"/>
      <c r="BC7" s="6"/>
      <c r="BD7" s="7"/>
      <c r="BF7" s="6"/>
      <c r="BG7" s="6"/>
      <c r="BH7" s="7"/>
      <c r="BJ7" s="6"/>
      <c r="BK7" s="6"/>
      <c r="BL7" s="7"/>
    </row>
    <row r="8" spans="1:64" ht="13" x14ac:dyDescent="0.3">
      <c r="A8" s="20">
        <f t="shared" si="3"/>
        <v>7175</v>
      </c>
      <c r="B8" s="20">
        <f t="shared" si="0"/>
        <v>643</v>
      </c>
      <c r="C8" s="39" t="s">
        <v>2</v>
      </c>
      <c r="D8" s="25">
        <v>0.25597222222222799</v>
      </c>
      <c r="E8" s="38"/>
      <c r="F8" s="38"/>
      <c r="H8" s="20">
        <f t="shared" si="1"/>
        <v>6025</v>
      </c>
      <c r="I8" s="23">
        <f t="shared" si="2"/>
        <v>1411</v>
      </c>
      <c r="J8" s="39" t="s">
        <v>2</v>
      </c>
      <c r="K8" s="25">
        <v>0.46180555555555558</v>
      </c>
      <c r="L8" s="37"/>
      <c r="N8" s="20"/>
      <c r="O8" s="23"/>
      <c r="P8" s="39"/>
      <c r="Q8" s="25"/>
      <c r="R8" s="6"/>
      <c r="S8" s="6"/>
      <c r="T8" s="7"/>
      <c r="U8" s="1"/>
      <c r="V8" s="6"/>
      <c r="W8" s="6"/>
      <c r="X8" s="7"/>
      <c r="Y8" s="1"/>
      <c r="Z8" s="6"/>
      <c r="AA8" s="6"/>
      <c r="AB8" s="7"/>
      <c r="AC8" s="1"/>
      <c r="AD8" s="6"/>
      <c r="AE8" s="6"/>
      <c r="AF8" s="7"/>
      <c r="AG8" s="1"/>
      <c r="AH8" s="6"/>
      <c r="AI8" s="6"/>
      <c r="AJ8" s="7"/>
      <c r="AK8" s="1"/>
      <c r="AL8" s="6"/>
      <c r="AM8" s="6"/>
      <c r="AN8" s="7"/>
      <c r="AO8" s="1"/>
      <c r="AP8" s="6"/>
      <c r="AQ8" s="6"/>
      <c r="AR8" s="7"/>
      <c r="AS8" s="1"/>
      <c r="AT8" s="6"/>
      <c r="AU8" s="6"/>
      <c r="AV8" s="7"/>
      <c r="AW8" s="1"/>
      <c r="AX8" s="6"/>
      <c r="AY8" s="6"/>
      <c r="AZ8" s="7"/>
      <c r="BA8" s="1"/>
      <c r="BB8" s="6"/>
      <c r="BC8" s="6"/>
      <c r="BD8" s="7"/>
      <c r="BF8" s="6"/>
      <c r="BG8" s="6"/>
      <c r="BH8" s="7"/>
      <c r="BJ8" s="6"/>
      <c r="BK8" s="6"/>
      <c r="BL8" s="7"/>
    </row>
    <row r="9" spans="1:64" ht="13" x14ac:dyDescent="0.3">
      <c r="A9" s="23">
        <f t="shared" si="3"/>
        <v>7150</v>
      </c>
      <c r="B9" s="20">
        <f t="shared" si="0"/>
        <v>659</v>
      </c>
      <c r="C9" s="40" t="s">
        <v>3</v>
      </c>
      <c r="D9" s="25">
        <v>0.26055555555556098</v>
      </c>
      <c r="E9" s="38"/>
      <c r="F9" s="38"/>
      <c r="H9" s="23">
        <f t="shared" si="1"/>
        <v>6000</v>
      </c>
      <c r="I9" s="23">
        <f t="shared" si="2"/>
        <v>1427</v>
      </c>
      <c r="J9" s="40" t="s">
        <v>3</v>
      </c>
      <c r="K9" s="22">
        <v>0.46597222222222223</v>
      </c>
      <c r="L9" s="36"/>
      <c r="N9" s="23"/>
      <c r="O9" s="23"/>
      <c r="P9" s="40"/>
      <c r="Q9" s="25"/>
      <c r="R9" s="6"/>
      <c r="S9" s="6"/>
      <c r="T9" s="7"/>
      <c r="U9" s="1"/>
      <c r="V9" s="6"/>
      <c r="W9" s="6"/>
      <c r="X9" s="7"/>
      <c r="Y9" s="1"/>
      <c r="Z9" s="6"/>
      <c r="AA9" s="6"/>
      <c r="AB9" s="7"/>
      <c r="AC9" s="1"/>
      <c r="AD9" s="6"/>
      <c r="AE9" s="6"/>
      <c r="AF9" s="7"/>
      <c r="AG9" s="1"/>
      <c r="AH9" s="6"/>
      <c r="AI9" s="6"/>
      <c r="AJ9" s="7"/>
      <c r="AK9" s="1"/>
      <c r="AL9" s="6"/>
      <c r="AM9" s="6"/>
      <c r="AN9" s="7"/>
      <c r="AO9" s="1"/>
      <c r="AP9" s="6"/>
      <c r="AQ9" s="6"/>
      <c r="AR9" s="7"/>
      <c r="AS9" s="1"/>
      <c r="AT9" s="6"/>
      <c r="AU9" s="6"/>
      <c r="AV9" s="7"/>
      <c r="AW9" s="1"/>
      <c r="AX9" s="6"/>
      <c r="AY9" s="6"/>
      <c r="AZ9" s="7"/>
      <c r="BA9" s="1"/>
      <c r="BB9" s="6"/>
      <c r="BC9" s="6"/>
      <c r="BD9" s="7"/>
      <c r="BF9" s="6"/>
      <c r="BG9" s="6"/>
      <c r="BH9" s="7"/>
      <c r="BJ9" s="6"/>
      <c r="BK9" s="6"/>
      <c r="BL9" s="7"/>
    </row>
    <row r="10" spans="1:64" ht="13" x14ac:dyDescent="0.3">
      <c r="A10" s="20">
        <f t="shared" si="3"/>
        <v>7125</v>
      </c>
      <c r="B10" s="20">
        <f t="shared" si="0"/>
        <v>675</v>
      </c>
      <c r="C10" s="41" t="s">
        <v>2</v>
      </c>
      <c r="D10" s="25">
        <v>0.26513888888889298</v>
      </c>
      <c r="E10" s="38"/>
      <c r="F10" s="38"/>
      <c r="H10" s="20">
        <f t="shared" si="1"/>
        <v>5975</v>
      </c>
      <c r="I10" s="23">
        <f t="shared" si="2"/>
        <v>1443</v>
      </c>
      <c r="J10" s="41" t="s">
        <v>2</v>
      </c>
      <c r="K10" s="22">
        <v>0.4694444444444445</v>
      </c>
      <c r="L10" s="36"/>
      <c r="N10" s="20"/>
      <c r="O10" s="23"/>
      <c r="P10" s="41"/>
      <c r="Q10" s="25"/>
      <c r="R10" s="4"/>
      <c r="S10" s="4"/>
      <c r="T10" s="3"/>
      <c r="U10" s="8"/>
      <c r="V10" s="4"/>
      <c r="W10" s="4"/>
      <c r="X10" s="3"/>
      <c r="Y10" s="8"/>
      <c r="Z10" s="4"/>
      <c r="AA10" s="4"/>
      <c r="AB10" s="3"/>
      <c r="AC10" s="8"/>
      <c r="AD10" s="4"/>
      <c r="AE10" s="4"/>
      <c r="AF10" s="3"/>
      <c r="AG10" s="8"/>
      <c r="AH10" s="4"/>
      <c r="AI10" s="4"/>
      <c r="AJ10" s="3"/>
      <c r="AK10" s="8"/>
      <c r="AL10" s="4"/>
      <c r="AM10" s="4"/>
      <c r="AN10" s="3"/>
      <c r="AO10" s="8"/>
      <c r="AP10" s="4"/>
      <c r="AQ10" s="4"/>
      <c r="AR10" s="3"/>
      <c r="AS10" s="8"/>
      <c r="AT10" s="4"/>
      <c r="AU10" s="4"/>
      <c r="AV10" s="3"/>
      <c r="AW10" s="8"/>
      <c r="AX10" s="4"/>
      <c r="AY10" s="4"/>
      <c r="AZ10" s="3"/>
      <c r="BA10" s="8"/>
      <c r="BB10" s="4"/>
      <c r="BC10" s="4"/>
      <c r="BD10" s="3"/>
      <c r="BF10" s="4"/>
      <c r="BG10" s="4"/>
      <c r="BH10" s="3"/>
      <c r="BJ10" s="4"/>
      <c r="BK10" s="4"/>
      <c r="BL10" s="3"/>
    </row>
    <row r="11" spans="1:64" ht="13" x14ac:dyDescent="0.3">
      <c r="A11" s="23">
        <f t="shared" si="3"/>
        <v>7100</v>
      </c>
      <c r="B11" s="20">
        <f t="shared" si="0"/>
        <v>691</v>
      </c>
      <c r="C11" s="42" t="s">
        <v>3</v>
      </c>
      <c r="D11" s="25">
        <v>0.26972222222222603</v>
      </c>
      <c r="E11" s="38"/>
      <c r="F11" s="38"/>
      <c r="H11" s="23">
        <f t="shared" si="1"/>
        <v>5950</v>
      </c>
      <c r="I11" s="23">
        <f t="shared" si="2"/>
        <v>1459</v>
      </c>
      <c r="J11" s="42" t="s">
        <v>3</v>
      </c>
      <c r="K11" s="22">
        <v>0.47361111111111115</v>
      </c>
      <c r="L11" s="36"/>
      <c r="N11" s="23"/>
      <c r="O11" s="23"/>
      <c r="P11" s="42"/>
      <c r="Q11" s="25"/>
      <c r="R11" s="4"/>
      <c r="S11" s="4"/>
      <c r="T11" s="3"/>
      <c r="U11" s="1"/>
      <c r="V11" s="4"/>
      <c r="W11" s="4"/>
      <c r="X11" s="3"/>
      <c r="Y11" s="1"/>
      <c r="Z11" s="4"/>
      <c r="AA11" s="4"/>
      <c r="AB11" s="3"/>
      <c r="AC11" s="1"/>
      <c r="AD11" s="4"/>
      <c r="AE11" s="4"/>
      <c r="AF11" s="3"/>
      <c r="AG11" s="1"/>
      <c r="AH11" s="4"/>
      <c r="AI11" s="4"/>
      <c r="AJ11" s="3"/>
      <c r="AK11" s="1"/>
      <c r="AL11" s="4"/>
      <c r="AM11" s="4"/>
      <c r="AN11" s="3"/>
      <c r="AO11" s="1"/>
      <c r="AP11" s="4"/>
      <c r="AQ11" s="4"/>
      <c r="AR11" s="3"/>
      <c r="AS11" s="1"/>
      <c r="AT11" s="4"/>
      <c r="AU11" s="4"/>
      <c r="AV11" s="3"/>
      <c r="AW11" s="1"/>
      <c r="AX11" s="4"/>
      <c r="AY11" s="4"/>
      <c r="AZ11" s="3"/>
      <c r="BA11" s="1"/>
      <c r="BB11" s="4"/>
      <c r="BC11" s="4"/>
      <c r="BD11" s="3"/>
      <c r="BF11" s="4"/>
      <c r="BG11" s="4"/>
      <c r="BH11" s="3"/>
      <c r="BJ11" s="4"/>
      <c r="BK11" s="4"/>
      <c r="BL11" s="3"/>
    </row>
    <row r="12" spans="1:64" ht="13" x14ac:dyDescent="0.3">
      <c r="A12" s="20">
        <f t="shared" si="3"/>
        <v>7075</v>
      </c>
      <c r="B12" s="20">
        <f t="shared" si="0"/>
        <v>707</v>
      </c>
      <c r="C12" s="39" t="s">
        <v>2</v>
      </c>
      <c r="D12" s="25">
        <v>0.27430555555555902</v>
      </c>
      <c r="E12" s="38"/>
      <c r="F12" s="38"/>
      <c r="H12" s="20">
        <f t="shared" si="1"/>
        <v>5925</v>
      </c>
      <c r="I12" s="23">
        <f t="shared" si="2"/>
        <v>1475</v>
      </c>
      <c r="J12" s="39" t="s">
        <v>2</v>
      </c>
      <c r="K12" s="25">
        <v>0.4770833333333333</v>
      </c>
      <c r="L12" s="37"/>
      <c r="N12" s="20"/>
      <c r="O12" s="23"/>
      <c r="P12" s="39"/>
      <c r="Q12" s="25"/>
      <c r="R12" s="4"/>
      <c r="S12" s="4"/>
      <c r="T12" s="3"/>
      <c r="U12" s="1"/>
      <c r="V12" s="4"/>
      <c r="W12" s="4"/>
      <c r="X12" s="3"/>
      <c r="Y12" s="1"/>
      <c r="Z12" s="4"/>
      <c r="AA12" s="4"/>
      <c r="AB12" s="3"/>
      <c r="AC12" s="1"/>
      <c r="AD12" s="4"/>
      <c r="AE12" s="4"/>
      <c r="AF12" s="3"/>
      <c r="AG12" s="1"/>
      <c r="AH12" s="4"/>
      <c r="AI12" s="4"/>
      <c r="AJ12" s="3"/>
      <c r="AK12" s="1"/>
      <c r="AL12" s="4"/>
      <c r="AM12" s="4"/>
      <c r="AN12" s="3"/>
      <c r="AO12" s="1"/>
      <c r="AP12" s="4"/>
      <c r="AQ12" s="4"/>
      <c r="AR12" s="3"/>
      <c r="AS12" s="1"/>
      <c r="AT12" s="4"/>
      <c r="AU12" s="4"/>
      <c r="AV12" s="3"/>
      <c r="AW12" s="1"/>
      <c r="AX12" s="4"/>
      <c r="AY12" s="4"/>
      <c r="AZ12" s="3"/>
      <c r="BA12" s="1"/>
      <c r="BB12" s="4"/>
      <c r="BC12" s="4"/>
      <c r="BD12" s="3"/>
      <c r="BF12" s="4"/>
      <c r="BG12" s="4"/>
      <c r="BH12" s="3"/>
      <c r="BJ12" s="4"/>
      <c r="BK12" s="4"/>
      <c r="BL12" s="3"/>
    </row>
    <row r="13" spans="1:64" ht="13" x14ac:dyDescent="0.3">
      <c r="A13" s="23">
        <f t="shared" si="3"/>
        <v>7050</v>
      </c>
      <c r="B13" s="20">
        <f t="shared" si="0"/>
        <v>723</v>
      </c>
      <c r="C13" s="40" t="s">
        <v>3</v>
      </c>
      <c r="D13" s="25">
        <v>0.27888888888889102</v>
      </c>
      <c r="E13" s="38"/>
      <c r="F13" s="38"/>
      <c r="H13" s="23">
        <f t="shared" si="1"/>
        <v>5900</v>
      </c>
      <c r="I13" s="23">
        <f t="shared" si="2"/>
        <v>1491</v>
      </c>
      <c r="J13" s="40" t="s">
        <v>3</v>
      </c>
      <c r="K13" s="22">
        <v>0.48125000000000001</v>
      </c>
      <c r="L13" s="36"/>
      <c r="N13" s="23"/>
      <c r="O13" s="23"/>
      <c r="P13" s="40"/>
      <c r="Q13" s="25"/>
      <c r="R13" s="4"/>
      <c r="S13" s="4"/>
      <c r="T13" s="3"/>
      <c r="U13" s="1"/>
      <c r="V13" s="4"/>
      <c r="W13" s="4"/>
      <c r="X13" s="3"/>
      <c r="Y13" s="1"/>
      <c r="Z13" s="4"/>
      <c r="AA13" s="4"/>
      <c r="AB13" s="3"/>
      <c r="AC13" s="1"/>
      <c r="AD13" s="4"/>
      <c r="AE13" s="4"/>
      <c r="AF13" s="3"/>
      <c r="AG13" s="1"/>
      <c r="AH13" s="4"/>
      <c r="AI13" s="4"/>
      <c r="AJ13" s="3"/>
      <c r="AK13" s="1"/>
      <c r="AL13" s="4"/>
      <c r="AM13" s="4"/>
      <c r="AN13" s="3"/>
      <c r="AO13" s="1"/>
      <c r="AP13" s="4"/>
      <c r="AQ13" s="4"/>
      <c r="AR13" s="3"/>
      <c r="AS13" s="1"/>
      <c r="AT13" s="4"/>
      <c r="AU13" s="4"/>
      <c r="AV13" s="3"/>
      <c r="AW13" s="1"/>
      <c r="AX13" s="4"/>
      <c r="AY13" s="4"/>
      <c r="AZ13" s="3"/>
      <c r="BA13" s="1"/>
      <c r="BB13" s="4"/>
      <c r="BC13" s="4"/>
      <c r="BD13" s="3"/>
      <c r="BF13" s="4"/>
      <c r="BG13" s="4"/>
      <c r="BH13" s="3"/>
      <c r="BJ13" s="4"/>
      <c r="BK13" s="4"/>
      <c r="BL13" s="3"/>
    </row>
    <row r="14" spans="1:64" ht="13" x14ac:dyDescent="0.3">
      <c r="A14" s="20">
        <f t="shared" si="3"/>
        <v>7025</v>
      </c>
      <c r="B14" s="20">
        <f t="shared" si="0"/>
        <v>739</v>
      </c>
      <c r="C14" s="41" t="s">
        <v>2</v>
      </c>
      <c r="D14" s="25">
        <v>0.28347222222222401</v>
      </c>
      <c r="E14" s="38"/>
      <c r="F14" s="38"/>
      <c r="H14" s="20">
        <f t="shared" si="1"/>
        <v>5875</v>
      </c>
      <c r="I14" s="23">
        <f t="shared" si="2"/>
        <v>1507</v>
      </c>
      <c r="J14" s="41" t="s">
        <v>2</v>
      </c>
      <c r="K14" s="22">
        <v>0.48541666666666666</v>
      </c>
      <c r="L14" s="36"/>
      <c r="N14" s="20"/>
      <c r="O14" s="23"/>
      <c r="P14" s="41"/>
      <c r="Q14" s="25"/>
      <c r="R14" s="6"/>
      <c r="S14" s="6"/>
      <c r="T14" s="2"/>
      <c r="U14" s="1"/>
      <c r="V14" s="6"/>
      <c r="W14" s="6"/>
      <c r="X14" s="2"/>
      <c r="Y14" s="1"/>
      <c r="Z14" s="6"/>
      <c r="AA14" s="6"/>
      <c r="AB14" s="2"/>
      <c r="AC14" s="1"/>
      <c r="AD14" s="6"/>
      <c r="AE14" s="6"/>
      <c r="AF14" s="2"/>
      <c r="AG14" s="1"/>
      <c r="AH14" s="6"/>
      <c r="AI14" s="6"/>
      <c r="AJ14" s="2"/>
      <c r="AK14" s="1"/>
      <c r="AL14" s="6"/>
      <c r="AM14" s="6"/>
      <c r="AN14" s="2"/>
      <c r="AO14" s="1"/>
      <c r="AP14" s="6"/>
      <c r="AQ14" s="6"/>
      <c r="AR14" s="2"/>
      <c r="AS14" s="1"/>
      <c r="AT14" s="6"/>
      <c r="AU14" s="6"/>
      <c r="AV14" s="2"/>
      <c r="AW14" s="1"/>
      <c r="AX14" s="6"/>
      <c r="AY14" s="6"/>
      <c r="AZ14" s="2"/>
      <c r="BA14" s="1"/>
      <c r="BB14" s="6"/>
      <c r="BC14" s="6"/>
      <c r="BD14" s="2"/>
      <c r="BF14" s="6"/>
      <c r="BG14" s="6"/>
      <c r="BH14" s="2"/>
      <c r="BJ14" s="6"/>
      <c r="BK14" s="6"/>
      <c r="BL14" s="2"/>
    </row>
    <row r="15" spans="1:64" ht="13" x14ac:dyDescent="0.3">
      <c r="A15" s="23">
        <f t="shared" si="3"/>
        <v>7000</v>
      </c>
      <c r="B15" s="20">
        <f t="shared" si="0"/>
        <v>755</v>
      </c>
      <c r="C15" s="42" t="s">
        <v>3</v>
      </c>
      <c r="D15" s="25">
        <v>0.28805555555555701</v>
      </c>
      <c r="E15" s="38"/>
      <c r="F15" s="38"/>
      <c r="H15" s="23">
        <f t="shared" si="1"/>
        <v>5850</v>
      </c>
      <c r="I15" s="23">
        <f t="shared" si="2"/>
        <v>1523</v>
      </c>
      <c r="J15" s="42" t="s">
        <v>3</v>
      </c>
      <c r="K15" s="22">
        <v>0.48958333333333331</v>
      </c>
      <c r="L15" s="36"/>
      <c r="N15" s="23"/>
      <c r="O15" s="23"/>
      <c r="P15" s="42"/>
      <c r="Q15" s="25"/>
      <c r="R15" s="6"/>
      <c r="S15" s="6"/>
      <c r="T15" s="2"/>
      <c r="U15" s="1"/>
      <c r="V15" s="6"/>
      <c r="W15" s="6"/>
      <c r="X15" s="2"/>
      <c r="Y15" s="1"/>
      <c r="Z15" s="6"/>
      <c r="AA15" s="6"/>
      <c r="AB15" s="2"/>
      <c r="AC15" s="1"/>
      <c r="AD15" s="6"/>
      <c r="AE15" s="6"/>
      <c r="AF15" s="2"/>
      <c r="AG15" s="1"/>
      <c r="AH15" s="6"/>
      <c r="AI15" s="6"/>
      <c r="AJ15" s="2"/>
      <c r="AK15" s="1"/>
      <c r="AL15" s="6"/>
      <c r="AM15" s="6"/>
      <c r="AN15" s="2"/>
      <c r="AO15" s="1"/>
      <c r="AP15" s="6"/>
      <c r="AQ15" s="6"/>
      <c r="AR15" s="2"/>
      <c r="AS15" s="1"/>
      <c r="AT15" s="6"/>
      <c r="AU15" s="6"/>
      <c r="AV15" s="2"/>
      <c r="AW15" s="1"/>
      <c r="AX15" s="6"/>
      <c r="AY15" s="6"/>
      <c r="AZ15" s="2"/>
      <c r="BA15" s="1"/>
      <c r="BB15" s="6"/>
      <c r="BC15" s="6"/>
      <c r="BD15" s="2"/>
      <c r="BF15" s="6"/>
      <c r="BG15" s="6"/>
      <c r="BH15" s="2"/>
      <c r="BJ15" s="6"/>
      <c r="BK15" s="6"/>
      <c r="BL15" s="2"/>
    </row>
    <row r="16" spans="1:64" ht="13" x14ac:dyDescent="0.3">
      <c r="A16" s="20">
        <f t="shared" si="3"/>
        <v>6975</v>
      </c>
      <c r="B16" s="20">
        <f t="shared" si="0"/>
        <v>771</v>
      </c>
      <c r="C16" s="39" t="s">
        <v>2</v>
      </c>
      <c r="D16" s="25">
        <v>0.29263888888889</v>
      </c>
      <c r="E16" s="38"/>
      <c r="F16" s="38"/>
      <c r="H16" s="20">
        <f t="shared" si="1"/>
        <v>5825</v>
      </c>
      <c r="I16" s="23">
        <f t="shared" si="2"/>
        <v>1539</v>
      </c>
      <c r="J16" s="39" t="s">
        <v>2</v>
      </c>
      <c r="K16" s="25">
        <v>0.49305555555555558</v>
      </c>
      <c r="L16" s="37"/>
      <c r="N16" s="20"/>
      <c r="O16" s="23"/>
      <c r="P16" s="39"/>
      <c r="Q16" s="25"/>
      <c r="R16" s="6"/>
      <c r="S16" s="6"/>
      <c r="T16" s="2"/>
      <c r="U16" s="1"/>
      <c r="V16" s="6"/>
      <c r="W16" s="6"/>
      <c r="X16" s="2"/>
      <c r="Y16" s="1"/>
      <c r="Z16" s="6"/>
      <c r="AA16" s="6"/>
      <c r="AB16" s="2"/>
      <c r="AC16" s="1"/>
      <c r="AD16" s="6"/>
      <c r="AE16" s="6"/>
      <c r="AF16" s="2"/>
      <c r="AG16" s="1"/>
      <c r="AH16" s="6"/>
      <c r="AI16" s="6"/>
      <c r="AJ16" s="2"/>
      <c r="AK16" s="1"/>
      <c r="AL16" s="6"/>
      <c r="AM16" s="6"/>
      <c r="AN16" s="2"/>
      <c r="AO16" s="1"/>
      <c r="AP16" s="6"/>
      <c r="AQ16" s="6"/>
      <c r="AR16" s="2"/>
      <c r="AS16" s="1"/>
      <c r="AT16" s="6"/>
      <c r="AU16" s="6"/>
      <c r="AV16" s="2"/>
      <c r="AW16" s="1"/>
      <c r="AX16" s="6"/>
      <c r="AY16" s="6"/>
      <c r="AZ16" s="2"/>
      <c r="BA16" s="1"/>
      <c r="BB16" s="6"/>
      <c r="BC16" s="6"/>
      <c r="BD16" s="2"/>
      <c r="BF16" s="6"/>
      <c r="BG16" s="6"/>
      <c r="BH16" s="2"/>
      <c r="BJ16" s="6"/>
      <c r="BK16" s="6"/>
      <c r="BL16" s="2"/>
    </row>
    <row r="17" spans="1:64" ht="13" x14ac:dyDescent="0.3">
      <c r="A17" s="23">
        <f t="shared" si="3"/>
        <v>6950</v>
      </c>
      <c r="B17" s="20">
        <f t="shared" si="0"/>
        <v>787</v>
      </c>
      <c r="C17" s="40" t="s">
        <v>3</v>
      </c>
      <c r="D17" s="25">
        <v>0.29722222222222222</v>
      </c>
      <c r="E17" s="38"/>
      <c r="F17" s="38"/>
      <c r="H17" s="23">
        <f t="shared" si="1"/>
        <v>5800</v>
      </c>
      <c r="I17" s="23">
        <f t="shared" si="2"/>
        <v>1555</v>
      </c>
      <c r="J17" s="40" t="s">
        <v>3</v>
      </c>
      <c r="K17" s="22">
        <v>0.49652777777777773</v>
      </c>
      <c r="L17" s="36"/>
      <c r="N17" s="23"/>
      <c r="O17" s="23"/>
      <c r="P17" s="40"/>
      <c r="Q17" s="25"/>
      <c r="R17" s="6"/>
      <c r="S17" s="6"/>
      <c r="T17" s="2"/>
      <c r="U17" s="1"/>
      <c r="V17" s="6"/>
      <c r="W17" s="6"/>
      <c r="X17" s="2"/>
      <c r="Y17" s="1"/>
      <c r="Z17" s="6"/>
      <c r="AA17" s="6"/>
      <c r="AB17" s="2"/>
      <c r="AC17" s="1"/>
      <c r="AD17" s="6"/>
      <c r="AE17" s="6"/>
      <c r="AF17" s="2"/>
      <c r="AG17" s="1"/>
      <c r="AH17" s="6"/>
      <c r="AI17" s="6"/>
      <c r="AJ17" s="2"/>
      <c r="AK17" s="1"/>
      <c r="AL17" s="6"/>
      <c r="AM17" s="6"/>
      <c r="AN17" s="2"/>
      <c r="AO17" s="1"/>
      <c r="AP17" s="6"/>
      <c r="AQ17" s="6"/>
      <c r="AR17" s="2"/>
      <c r="AS17" s="1"/>
      <c r="AT17" s="6"/>
      <c r="AU17" s="6"/>
      <c r="AV17" s="2"/>
      <c r="AW17" s="1"/>
      <c r="AX17" s="6"/>
      <c r="AY17" s="6"/>
      <c r="AZ17" s="2"/>
      <c r="BA17" s="1"/>
      <c r="BB17" s="6"/>
      <c r="BC17" s="6"/>
      <c r="BD17" s="2"/>
      <c r="BF17" s="6"/>
      <c r="BG17" s="6"/>
      <c r="BH17" s="2"/>
      <c r="BJ17" s="6"/>
      <c r="BK17" s="6"/>
      <c r="BL17" s="2"/>
    </row>
    <row r="18" spans="1:64" ht="13" x14ac:dyDescent="0.3">
      <c r="A18" s="20">
        <f t="shared" si="3"/>
        <v>6925</v>
      </c>
      <c r="B18" s="20">
        <f t="shared" si="0"/>
        <v>803</v>
      </c>
      <c r="C18" s="41" t="s">
        <v>2</v>
      </c>
      <c r="D18" s="25">
        <v>7.3018055555555552</v>
      </c>
      <c r="E18" s="38"/>
      <c r="F18" s="38"/>
      <c r="H18" s="20">
        <f t="shared" si="1"/>
        <v>5775</v>
      </c>
      <c r="I18" s="23">
        <f t="shared" si="2"/>
        <v>1571</v>
      </c>
      <c r="J18" s="41" t="s">
        <v>2</v>
      </c>
      <c r="K18" s="25">
        <v>0.50069444444444444</v>
      </c>
      <c r="L18" s="37"/>
      <c r="N18" s="4"/>
      <c r="O18" s="29"/>
      <c r="P18" s="3"/>
      <c r="Q18" s="8"/>
      <c r="R18" s="4"/>
      <c r="S18" s="4"/>
      <c r="T18" s="3"/>
      <c r="U18" s="8"/>
      <c r="V18" s="4"/>
      <c r="W18" s="4"/>
      <c r="X18" s="3"/>
      <c r="Y18" s="8"/>
      <c r="Z18" s="4"/>
      <c r="AA18" s="4"/>
      <c r="AB18" s="3"/>
      <c r="AC18" s="8"/>
      <c r="AD18" s="4"/>
      <c r="AE18" s="4"/>
      <c r="AF18" s="3"/>
      <c r="AG18" s="8"/>
      <c r="AH18" s="4"/>
      <c r="AI18" s="4"/>
      <c r="AJ18" s="3"/>
      <c r="AK18" s="8"/>
      <c r="AL18" s="4"/>
      <c r="AM18" s="4"/>
      <c r="AN18" s="3"/>
      <c r="AO18" s="8"/>
      <c r="AP18" s="4"/>
      <c r="AQ18" s="4"/>
      <c r="AR18" s="3"/>
      <c r="AS18" s="8"/>
      <c r="AT18" s="4"/>
      <c r="AU18" s="4"/>
      <c r="AV18" s="3"/>
      <c r="AW18" s="8"/>
      <c r="AX18" s="4"/>
      <c r="AY18" s="4"/>
      <c r="AZ18" s="3"/>
      <c r="BB18" s="4"/>
      <c r="BC18" s="4"/>
      <c r="BD18" s="3"/>
      <c r="BF18" s="4"/>
      <c r="BG18" s="4"/>
      <c r="BH18" s="3"/>
    </row>
    <row r="19" spans="1:64" ht="13" x14ac:dyDescent="0.3">
      <c r="A19" s="23">
        <f t="shared" si="3"/>
        <v>6900</v>
      </c>
      <c r="B19" s="20">
        <f t="shared" si="0"/>
        <v>819</v>
      </c>
      <c r="C19" s="42" t="s">
        <v>3</v>
      </c>
      <c r="D19" s="25">
        <v>0.30416666666666664</v>
      </c>
      <c r="E19" s="38"/>
      <c r="F19" s="38"/>
      <c r="H19" s="23">
        <f t="shared" si="1"/>
        <v>5750</v>
      </c>
      <c r="I19" s="23">
        <f t="shared" si="2"/>
        <v>1587</v>
      </c>
      <c r="J19" s="42" t="s">
        <v>3</v>
      </c>
      <c r="K19" s="22">
        <v>0.50486111111111109</v>
      </c>
      <c r="L19" s="36"/>
      <c r="N19" s="4"/>
      <c r="O19" s="4"/>
      <c r="P19" s="3"/>
      <c r="Q19" s="1"/>
      <c r="R19" s="4"/>
      <c r="S19" s="4"/>
      <c r="T19" s="3"/>
      <c r="U19" s="1"/>
      <c r="V19" s="4"/>
      <c r="W19" s="4"/>
      <c r="X19" s="3"/>
      <c r="Y19" s="1"/>
      <c r="Z19" s="4"/>
      <c r="AA19" s="4"/>
      <c r="AB19" s="3"/>
      <c r="AC19" s="1"/>
      <c r="AD19" s="4"/>
      <c r="AE19" s="4"/>
      <c r="AF19" s="3"/>
      <c r="AG19" s="1"/>
      <c r="AH19" s="4"/>
      <c r="AI19" s="4"/>
      <c r="AJ19" s="3"/>
      <c r="AK19" s="1"/>
      <c r="AL19" s="4"/>
      <c r="AM19" s="4"/>
      <c r="AN19" s="3"/>
      <c r="AO19" s="1"/>
      <c r="AP19" s="4"/>
      <c r="AQ19" s="4"/>
      <c r="AR19" s="3"/>
      <c r="AS19" s="1"/>
      <c r="AT19" s="4"/>
      <c r="AU19" s="4"/>
      <c r="AV19" s="3"/>
      <c r="AW19" s="1"/>
      <c r="AX19" s="4"/>
      <c r="AY19" s="4"/>
      <c r="AZ19" s="3"/>
      <c r="BB19" s="4"/>
      <c r="BC19" s="4"/>
      <c r="BD19" s="3"/>
      <c r="BF19" s="4"/>
      <c r="BG19" s="4"/>
      <c r="BH19" s="3"/>
    </row>
    <row r="20" spans="1:64" ht="13" x14ac:dyDescent="0.3">
      <c r="A20" s="20">
        <f t="shared" si="3"/>
        <v>6875</v>
      </c>
      <c r="B20" s="20">
        <f t="shared" si="0"/>
        <v>835</v>
      </c>
      <c r="C20" s="39" t="s">
        <v>2</v>
      </c>
      <c r="D20" s="25">
        <v>0.30763888888888891</v>
      </c>
      <c r="E20" s="38"/>
      <c r="F20" s="38"/>
      <c r="H20" s="20">
        <f t="shared" si="1"/>
        <v>5725</v>
      </c>
      <c r="I20" s="23">
        <f t="shared" si="2"/>
        <v>1603</v>
      </c>
      <c r="J20" s="39" t="s">
        <v>2</v>
      </c>
      <c r="K20" s="25">
        <v>0.50902777777777775</v>
      </c>
      <c r="L20" s="37"/>
      <c r="N20" s="11"/>
      <c r="O20" s="11"/>
      <c r="P20" s="3"/>
      <c r="Q20" s="52"/>
      <c r="R20" s="4"/>
      <c r="S20" s="4"/>
      <c r="T20" s="3"/>
      <c r="U20" s="1"/>
      <c r="V20" s="4"/>
      <c r="W20" s="4"/>
      <c r="X20" s="3"/>
      <c r="Y20" s="1"/>
      <c r="Z20" s="4"/>
      <c r="AA20" s="4"/>
      <c r="AB20" s="3"/>
      <c r="AC20" s="1"/>
      <c r="AD20" s="4"/>
      <c r="AE20" s="4"/>
      <c r="AF20" s="3"/>
      <c r="AG20" s="1"/>
      <c r="AH20" s="4"/>
      <c r="AI20" s="4"/>
      <c r="AJ20" s="3"/>
      <c r="AK20" s="1"/>
      <c r="AL20" s="4"/>
      <c r="AM20" s="4"/>
      <c r="AN20" s="3"/>
      <c r="AO20" s="1"/>
      <c r="AP20" s="4"/>
      <c r="AQ20" s="4"/>
      <c r="AR20" s="3"/>
      <c r="AS20" s="1"/>
      <c r="AT20" s="4"/>
      <c r="AU20" s="4"/>
      <c r="AV20" s="3"/>
      <c r="AW20" s="1"/>
      <c r="AX20" s="4"/>
      <c r="AY20" s="4"/>
      <c r="AZ20" s="3"/>
      <c r="BA20" s="1"/>
      <c r="BB20" s="4"/>
      <c r="BC20" s="4"/>
      <c r="BD20" s="3"/>
      <c r="BF20" s="4"/>
      <c r="BG20" s="4"/>
      <c r="BH20" s="3"/>
      <c r="BJ20" s="4"/>
      <c r="BK20" s="4"/>
      <c r="BL20" s="3"/>
    </row>
    <row r="21" spans="1:64" ht="13" x14ac:dyDescent="0.3">
      <c r="A21" s="23">
        <f t="shared" si="3"/>
        <v>6850</v>
      </c>
      <c r="B21" s="20">
        <f t="shared" si="0"/>
        <v>851</v>
      </c>
      <c r="C21" s="40" t="s">
        <v>3</v>
      </c>
      <c r="D21" s="25">
        <v>0.31111111111111112</v>
      </c>
      <c r="E21" s="38"/>
      <c r="F21" s="38"/>
      <c r="H21" s="23">
        <f t="shared" si="1"/>
        <v>5700</v>
      </c>
      <c r="I21" s="23">
        <f t="shared" si="2"/>
        <v>1619</v>
      </c>
      <c r="J21" s="40" t="s">
        <v>3</v>
      </c>
      <c r="K21" s="22">
        <v>0.5131944444444444</v>
      </c>
      <c r="L21" s="36"/>
      <c r="N21" s="12"/>
      <c r="O21" s="12"/>
      <c r="P21" s="9"/>
      <c r="Q21" s="52"/>
      <c r="R21" s="4"/>
      <c r="S21" s="4"/>
      <c r="T21" s="3"/>
      <c r="U21" s="1"/>
      <c r="V21" s="4"/>
      <c r="W21" s="4"/>
      <c r="X21" s="3"/>
      <c r="Y21" s="1"/>
      <c r="Z21" s="4"/>
      <c r="AA21" s="4"/>
      <c r="AB21" s="3"/>
      <c r="AC21" s="1"/>
      <c r="AD21" s="4"/>
      <c r="AE21" s="4"/>
      <c r="AF21" s="3"/>
      <c r="AG21" s="1"/>
      <c r="AH21" s="4"/>
      <c r="AI21" s="4"/>
      <c r="AJ21" s="3"/>
      <c r="AK21" s="1"/>
      <c r="AL21" s="4"/>
      <c r="AM21" s="4"/>
      <c r="AN21" s="3"/>
      <c r="AO21" s="1"/>
      <c r="AP21" s="4"/>
      <c r="AQ21" s="4"/>
      <c r="AR21" s="3"/>
      <c r="AS21" s="1"/>
      <c r="AT21" s="4"/>
      <c r="AU21" s="4"/>
      <c r="AV21" s="3"/>
      <c r="AW21" s="1"/>
      <c r="AX21" s="4"/>
      <c r="AY21" s="4"/>
      <c r="AZ21" s="3"/>
      <c r="BA21" s="1"/>
      <c r="BB21" s="4"/>
      <c r="BC21" s="4"/>
      <c r="BD21" s="3"/>
      <c r="BF21" s="4"/>
      <c r="BG21" s="4"/>
      <c r="BH21" s="3"/>
      <c r="BJ21" s="4"/>
      <c r="BK21" s="4"/>
      <c r="BL21" s="3"/>
    </row>
    <row r="22" spans="1:64" ht="13" x14ac:dyDescent="0.3">
      <c r="A22" s="20">
        <f t="shared" si="3"/>
        <v>6825</v>
      </c>
      <c r="B22" s="20">
        <f t="shared" si="0"/>
        <v>867</v>
      </c>
      <c r="C22" s="41" t="s">
        <v>2</v>
      </c>
      <c r="D22" s="25">
        <v>0.31597222222222221</v>
      </c>
      <c r="E22" s="38"/>
      <c r="F22" s="38"/>
      <c r="H22" s="21">
        <f t="shared" si="1"/>
        <v>5675</v>
      </c>
      <c r="I22" s="23">
        <f t="shared" si="2"/>
        <v>1635</v>
      </c>
      <c r="J22" s="41" t="s">
        <v>2</v>
      </c>
      <c r="K22" s="73">
        <v>0.51666666666666672</v>
      </c>
      <c r="N22" s="11"/>
      <c r="O22" s="11"/>
      <c r="P22" s="3"/>
      <c r="Q22" s="52"/>
      <c r="R22" s="6"/>
      <c r="S22" s="6"/>
      <c r="T22" s="2"/>
      <c r="U22" s="1"/>
      <c r="V22" s="6"/>
      <c r="W22" s="6"/>
      <c r="X22" s="2"/>
      <c r="Y22" s="1"/>
      <c r="Z22" s="6"/>
      <c r="AA22" s="6"/>
      <c r="AB22" s="2"/>
      <c r="AC22" s="1"/>
      <c r="AD22" s="6"/>
      <c r="AE22" s="6"/>
      <c r="AF22" s="2"/>
      <c r="AG22" s="1"/>
      <c r="AH22" s="6"/>
      <c r="AI22" s="6"/>
      <c r="AJ22" s="2"/>
      <c r="AK22" s="1"/>
      <c r="AL22" s="6"/>
      <c r="AM22" s="6"/>
      <c r="AN22" s="2"/>
      <c r="AO22" s="1"/>
      <c r="AP22" s="6"/>
      <c r="AQ22" s="6"/>
      <c r="AR22" s="2"/>
      <c r="AS22" s="1"/>
      <c r="AT22" s="6"/>
      <c r="AU22" s="6"/>
      <c r="AV22" s="2"/>
      <c r="AW22" s="1"/>
      <c r="AX22" s="6"/>
      <c r="AY22" s="6"/>
      <c r="AZ22" s="2"/>
      <c r="BA22" s="1"/>
      <c r="BB22" s="6"/>
      <c r="BC22" s="6"/>
      <c r="BD22" s="2"/>
      <c r="BF22" s="6"/>
      <c r="BG22" s="6"/>
      <c r="BH22" s="2"/>
      <c r="BJ22" s="6"/>
      <c r="BK22" s="6"/>
      <c r="BL22" s="2"/>
    </row>
    <row r="23" spans="1:64" ht="13" x14ac:dyDescent="0.3">
      <c r="A23" s="23">
        <f t="shared" si="3"/>
        <v>6800</v>
      </c>
      <c r="B23" s="20">
        <f t="shared" si="0"/>
        <v>883</v>
      </c>
      <c r="C23" s="42" t="s">
        <v>3</v>
      </c>
      <c r="D23" s="25">
        <v>0.31944444444444448</v>
      </c>
      <c r="E23" s="38"/>
      <c r="F23" s="38"/>
      <c r="H23" s="20">
        <f t="shared" si="1"/>
        <v>5650</v>
      </c>
      <c r="I23" s="23">
        <f t="shared" si="2"/>
        <v>1651</v>
      </c>
      <c r="J23" s="42" t="s">
        <v>3</v>
      </c>
      <c r="K23" s="73">
        <v>0.52013888888888882</v>
      </c>
      <c r="L23" s="10"/>
      <c r="N23" s="12"/>
      <c r="O23" s="12"/>
      <c r="P23" s="9"/>
      <c r="R23" s="6"/>
      <c r="S23" s="6"/>
      <c r="T23" s="2"/>
      <c r="U23" s="1"/>
      <c r="V23" s="6"/>
      <c r="W23" s="6"/>
      <c r="X23" s="2"/>
      <c r="Y23" s="1"/>
      <c r="Z23" s="6"/>
      <c r="AA23" s="6"/>
      <c r="AB23" s="2"/>
      <c r="AC23" s="1"/>
      <c r="AD23" s="6"/>
      <c r="AE23" s="6"/>
      <c r="AF23" s="2"/>
      <c r="AG23" s="1"/>
      <c r="AH23" s="6"/>
      <c r="AI23" s="6"/>
      <c r="AJ23" s="2"/>
      <c r="AK23" s="1"/>
      <c r="AL23" s="6"/>
      <c r="AM23" s="6"/>
      <c r="AN23" s="2"/>
      <c r="AO23" s="1"/>
      <c r="AP23" s="6"/>
      <c r="AQ23" s="6"/>
      <c r="AR23" s="2"/>
      <c r="AS23" s="1"/>
      <c r="AT23" s="6"/>
      <c r="AU23" s="6"/>
      <c r="AV23" s="2"/>
      <c r="AW23" s="1"/>
      <c r="AX23" s="6"/>
      <c r="AY23" s="6"/>
      <c r="AZ23" s="2"/>
      <c r="BA23" s="1"/>
      <c r="BB23" s="6"/>
      <c r="BC23" s="6"/>
      <c r="BD23" s="2"/>
      <c r="BF23" s="6"/>
      <c r="BG23" s="6"/>
      <c r="BH23" s="2"/>
      <c r="BJ23" s="6"/>
      <c r="BK23" s="6"/>
      <c r="BL23" s="2"/>
    </row>
    <row r="24" spans="1:64" ht="13" x14ac:dyDescent="0.3">
      <c r="A24" s="77">
        <v>6775</v>
      </c>
      <c r="B24" s="26">
        <f t="shared" si="0"/>
        <v>899</v>
      </c>
      <c r="C24" s="77" t="s">
        <v>17</v>
      </c>
      <c r="D24" s="78" t="s">
        <v>19</v>
      </c>
      <c r="E24" s="38" t="s">
        <v>21</v>
      </c>
      <c r="F24" s="38"/>
      <c r="H24" s="26">
        <v>5625</v>
      </c>
      <c r="I24" s="27">
        <f>1678</f>
        <v>1678</v>
      </c>
      <c r="J24" s="77" t="s">
        <v>17</v>
      </c>
      <c r="K24" s="78" t="s">
        <v>19</v>
      </c>
      <c r="L24" s="37" t="s">
        <v>22</v>
      </c>
      <c r="N24" s="11"/>
      <c r="O24" s="11"/>
      <c r="P24" s="3"/>
      <c r="S24" s="6"/>
      <c r="T24" s="2"/>
      <c r="U24" s="1"/>
      <c r="V24" s="6"/>
      <c r="W24" s="6"/>
      <c r="X24" s="2"/>
      <c r="Y24" s="1"/>
      <c r="Z24" s="6"/>
      <c r="AA24" s="6"/>
      <c r="AB24" s="2"/>
      <c r="AC24" s="1"/>
      <c r="AD24" s="6"/>
      <c r="AE24" s="6"/>
      <c r="AF24" s="2"/>
      <c r="AG24" s="1"/>
      <c r="AH24" s="6"/>
      <c r="AI24" s="6"/>
      <c r="AJ24" s="2"/>
      <c r="AK24" s="1"/>
      <c r="AL24" s="6"/>
      <c r="AM24" s="6"/>
      <c r="AN24" s="2"/>
      <c r="AO24" s="1"/>
      <c r="AP24" s="6"/>
      <c r="AQ24" s="6"/>
      <c r="AR24" s="2"/>
      <c r="AS24" s="1"/>
      <c r="AT24" s="6"/>
      <c r="AU24" s="6"/>
      <c r="AV24" s="2"/>
      <c r="AW24" s="1"/>
      <c r="AX24" s="6"/>
      <c r="AY24" s="6"/>
      <c r="AZ24" s="2"/>
      <c r="BA24" s="1"/>
      <c r="BB24" s="6"/>
      <c r="BC24" s="6"/>
      <c r="BD24" s="2"/>
      <c r="BF24" s="6"/>
      <c r="BG24" s="6"/>
      <c r="BH24" s="2"/>
      <c r="BJ24" s="6"/>
      <c r="BK24" s="6"/>
      <c r="BL24" s="2"/>
    </row>
    <row r="25" spans="1:64" ht="13" x14ac:dyDescent="0.3">
      <c r="A25" s="77">
        <v>6775</v>
      </c>
      <c r="B25" s="26">
        <f t="shared" si="0"/>
        <v>915</v>
      </c>
      <c r="C25" s="77" t="s">
        <v>18</v>
      </c>
      <c r="D25" s="78" t="s">
        <v>19</v>
      </c>
      <c r="E25" s="38"/>
      <c r="F25" s="38"/>
      <c r="H25" s="27">
        <v>5625</v>
      </c>
      <c r="I25" s="27">
        <f t="shared" si="2"/>
        <v>1694</v>
      </c>
      <c r="J25" s="77" t="s">
        <v>18</v>
      </c>
      <c r="K25" s="78" t="s">
        <v>19</v>
      </c>
      <c r="L25" s="36"/>
      <c r="N25" s="12"/>
      <c r="O25" s="12"/>
      <c r="P25" s="9"/>
      <c r="S25" s="6"/>
      <c r="T25" s="2"/>
      <c r="U25" s="1"/>
      <c r="V25" s="6"/>
      <c r="W25" s="6"/>
      <c r="X25" s="2"/>
      <c r="Y25" s="1"/>
      <c r="Z25" s="6"/>
      <c r="AA25" s="6"/>
      <c r="AB25" s="2"/>
      <c r="AC25" s="1"/>
      <c r="AD25" s="6"/>
      <c r="AE25" s="6"/>
      <c r="AF25" s="2"/>
      <c r="AG25" s="1"/>
      <c r="AH25" s="6"/>
      <c r="AI25" s="6"/>
      <c r="AJ25" s="2"/>
      <c r="AK25" s="1"/>
      <c r="AL25" s="6"/>
      <c r="AM25" s="6"/>
      <c r="AN25" s="2"/>
      <c r="AO25" s="1"/>
      <c r="AP25" s="6"/>
      <c r="AQ25" s="6"/>
      <c r="AR25" s="2"/>
      <c r="AS25" s="1"/>
      <c r="AT25" s="6"/>
      <c r="AU25" s="6"/>
      <c r="AV25" s="2"/>
      <c r="AW25" s="1"/>
      <c r="AX25" s="6"/>
      <c r="AY25" s="6"/>
      <c r="AZ25" s="2"/>
      <c r="BA25" s="1"/>
      <c r="BB25" s="6"/>
      <c r="BC25" s="6"/>
      <c r="BD25" s="2"/>
      <c r="BF25" s="6"/>
      <c r="BG25" s="6"/>
      <c r="BH25" s="2"/>
      <c r="BJ25" s="6"/>
      <c r="BK25" s="6"/>
      <c r="BL25" s="2"/>
    </row>
    <row r="26" spans="1:64" ht="13" x14ac:dyDescent="0.3">
      <c r="A26" s="20">
        <f>A23-25</f>
        <v>6775</v>
      </c>
      <c r="B26" s="20">
        <f t="shared" si="0"/>
        <v>931</v>
      </c>
      <c r="C26" s="39" t="s">
        <v>2</v>
      </c>
      <c r="D26" s="25">
        <v>0.33958333333333335</v>
      </c>
      <c r="E26" s="38"/>
      <c r="F26" s="38"/>
      <c r="H26" s="74">
        <v>5625</v>
      </c>
      <c r="I26" s="23">
        <f t="shared" si="2"/>
        <v>1710</v>
      </c>
      <c r="J26" s="41" t="s">
        <v>2</v>
      </c>
      <c r="K26" s="76">
        <v>0.54722222222222217</v>
      </c>
      <c r="L26" s="37"/>
      <c r="N26" s="11"/>
      <c r="O26" s="11"/>
      <c r="P26" s="3"/>
      <c r="S26" s="4"/>
      <c r="T26" s="3"/>
      <c r="U26" s="8"/>
      <c r="V26" s="4"/>
      <c r="W26" s="4"/>
      <c r="X26" s="3"/>
      <c r="Y26" s="8"/>
      <c r="Z26" s="4"/>
      <c r="AA26" s="4"/>
      <c r="AB26" s="3"/>
      <c r="AC26" s="8"/>
      <c r="AD26" s="4"/>
      <c r="AE26" s="4"/>
      <c r="AF26" s="3"/>
      <c r="AG26" s="8"/>
      <c r="AH26" s="4"/>
      <c r="AI26" s="4"/>
      <c r="AJ26" s="3"/>
      <c r="AK26" s="8"/>
      <c r="AL26" s="4"/>
      <c r="AM26" s="4"/>
      <c r="AN26" s="3"/>
      <c r="AO26" s="8"/>
      <c r="AP26" s="4"/>
      <c r="AQ26" s="4"/>
      <c r="AR26" s="3"/>
      <c r="AS26" s="8"/>
      <c r="AT26" s="4"/>
      <c r="AU26" s="4"/>
      <c r="AV26" s="3"/>
      <c r="AW26" s="8"/>
      <c r="AX26" s="4"/>
      <c r="AY26" s="4"/>
      <c r="AZ26" s="3"/>
      <c r="BA26" s="8"/>
      <c r="BB26" s="4"/>
      <c r="BC26" s="4"/>
      <c r="BD26" s="3"/>
      <c r="BF26" s="4"/>
      <c r="BG26" s="4"/>
      <c r="BH26" s="3"/>
      <c r="BJ26" s="4"/>
      <c r="BK26" s="4"/>
      <c r="BL26" s="3"/>
    </row>
    <row r="27" spans="1:64" ht="13" x14ac:dyDescent="0.3">
      <c r="A27" s="23">
        <f t="shared" si="3"/>
        <v>6750</v>
      </c>
      <c r="B27" s="20">
        <f t="shared" si="0"/>
        <v>947</v>
      </c>
      <c r="C27" s="40" t="s">
        <v>3</v>
      </c>
      <c r="D27" s="25">
        <v>0.34791666666666665</v>
      </c>
      <c r="E27" s="38"/>
      <c r="F27" s="38"/>
      <c r="H27" s="75">
        <v>5600</v>
      </c>
      <c r="I27" s="23">
        <f t="shared" si="2"/>
        <v>1726</v>
      </c>
      <c r="J27" s="42" t="s">
        <v>3</v>
      </c>
      <c r="K27" s="76">
        <v>0.55069444444444449</v>
      </c>
      <c r="L27" s="36"/>
      <c r="N27" s="12"/>
      <c r="O27" s="12"/>
      <c r="P27" s="9"/>
      <c r="Q27" s="52"/>
      <c r="S27" s="4"/>
      <c r="T27" s="3"/>
      <c r="U27" s="1"/>
      <c r="V27" s="4"/>
      <c r="W27" s="4"/>
      <c r="X27" s="3"/>
      <c r="Y27" s="1"/>
      <c r="Z27" s="4"/>
      <c r="AA27" s="4"/>
      <c r="AB27" s="3"/>
      <c r="AC27" s="1"/>
      <c r="AD27" s="4"/>
      <c r="AE27" s="4"/>
      <c r="AF27" s="3"/>
      <c r="AG27" s="1"/>
      <c r="AH27" s="4"/>
      <c r="AI27" s="4"/>
      <c r="AJ27" s="3"/>
      <c r="AK27" s="1"/>
      <c r="AL27" s="4"/>
      <c r="AM27" s="4"/>
      <c r="AN27" s="3"/>
      <c r="AO27" s="1"/>
      <c r="AP27" s="4"/>
      <c r="AQ27" s="4"/>
      <c r="AR27" s="3"/>
      <c r="AS27" s="1"/>
      <c r="AT27" s="4"/>
      <c r="AU27" s="4"/>
      <c r="AV27" s="3"/>
      <c r="AW27" s="1"/>
      <c r="AX27" s="4"/>
      <c r="AY27" s="4"/>
      <c r="AZ27" s="3"/>
      <c r="BA27" s="1"/>
      <c r="BB27" s="4"/>
      <c r="BC27" s="4"/>
      <c r="BD27" s="3"/>
      <c r="BF27" s="4"/>
      <c r="BG27" s="4"/>
      <c r="BH27" s="3"/>
      <c r="BJ27" s="4"/>
      <c r="BK27" s="4"/>
      <c r="BL27" s="3"/>
    </row>
    <row r="28" spans="1:64" ht="13" x14ac:dyDescent="0.3">
      <c r="A28" s="20">
        <f t="shared" si="3"/>
        <v>6725</v>
      </c>
      <c r="B28" s="20">
        <f t="shared" si="0"/>
        <v>963</v>
      </c>
      <c r="C28" s="41" t="s">
        <v>2</v>
      </c>
      <c r="D28" s="25">
        <v>0.3520833333333333</v>
      </c>
      <c r="E28" s="38"/>
      <c r="F28" s="38"/>
      <c r="H28" s="74">
        <v>5575</v>
      </c>
      <c r="I28" s="23">
        <f t="shared" si="2"/>
        <v>1742</v>
      </c>
      <c r="J28" s="39" t="s">
        <v>2</v>
      </c>
      <c r="K28" s="25">
        <v>0.55486111111111114</v>
      </c>
      <c r="L28" s="37"/>
      <c r="N28" s="11"/>
      <c r="O28" s="11"/>
      <c r="P28" s="3"/>
      <c r="Q28" s="52"/>
      <c r="R28" s="4"/>
      <c r="S28" s="4"/>
      <c r="T28" s="3"/>
      <c r="U28" s="1"/>
      <c r="V28" s="4"/>
      <c r="W28" s="4"/>
      <c r="X28" s="3"/>
      <c r="Y28" s="1"/>
      <c r="Z28" s="4"/>
      <c r="AA28" s="4"/>
      <c r="AB28" s="3"/>
      <c r="AC28" s="1"/>
      <c r="AD28" s="4"/>
      <c r="AE28" s="4"/>
      <c r="AF28" s="3"/>
      <c r="AG28" s="1"/>
      <c r="AH28" s="4"/>
      <c r="AI28" s="4"/>
      <c r="AJ28" s="3"/>
      <c r="AK28" s="1"/>
      <c r="AL28" s="4"/>
      <c r="AM28" s="4"/>
      <c r="AN28" s="3"/>
      <c r="AO28" s="1"/>
      <c r="AP28" s="4"/>
      <c r="AQ28" s="4"/>
      <c r="AR28" s="3"/>
      <c r="AS28" s="1"/>
      <c r="AT28" s="4"/>
      <c r="AU28" s="4"/>
      <c r="AV28" s="3"/>
      <c r="AW28" s="1"/>
      <c r="AX28" s="4"/>
      <c r="AY28" s="4"/>
      <c r="AZ28" s="3"/>
      <c r="BA28" s="1"/>
      <c r="BB28" s="4"/>
      <c r="BC28" s="4"/>
      <c r="BD28" s="3"/>
      <c r="BF28" s="4"/>
      <c r="BG28" s="4"/>
      <c r="BH28" s="3"/>
      <c r="BJ28" s="4"/>
      <c r="BK28" s="4"/>
      <c r="BL28" s="3"/>
    </row>
    <row r="29" spans="1:64" ht="13" x14ac:dyDescent="0.3">
      <c r="A29" s="23">
        <f t="shared" si="3"/>
        <v>6700</v>
      </c>
      <c r="B29" s="20">
        <f t="shared" si="0"/>
        <v>979</v>
      </c>
      <c r="C29" s="42" t="s">
        <v>3</v>
      </c>
      <c r="D29" s="25">
        <v>0.35625000000000001</v>
      </c>
      <c r="E29" s="38"/>
      <c r="F29" s="38"/>
      <c r="H29" s="75">
        <v>5550</v>
      </c>
      <c r="I29" s="23">
        <f t="shared" si="2"/>
        <v>1758</v>
      </c>
      <c r="J29" s="40" t="s">
        <v>3</v>
      </c>
      <c r="K29" s="25">
        <v>0.55902777777777779</v>
      </c>
      <c r="N29" s="12"/>
      <c r="O29" s="12"/>
      <c r="P29" s="9"/>
      <c r="Q29" s="52"/>
      <c r="R29" s="4"/>
      <c r="S29" s="4"/>
      <c r="T29" s="3"/>
      <c r="U29" s="1"/>
      <c r="V29" s="4"/>
      <c r="W29" s="4"/>
      <c r="X29" s="3"/>
      <c r="Y29" s="1"/>
      <c r="Z29" s="4"/>
      <c r="AA29" s="4"/>
      <c r="AB29" s="3"/>
      <c r="AC29" s="1"/>
      <c r="AD29" s="4"/>
      <c r="AE29" s="4"/>
      <c r="AF29" s="3"/>
      <c r="AG29" s="1"/>
      <c r="AH29" s="4"/>
      <c r="AI29" s="4"/>
      <c r="AJ29" s="3"/>
      <c r="AK29" s="1"/>
      <c r="AL29" s="4"/>
      <c r="AM29" s="4"/>
      <c r="AN29" s="3"/>
      <c r="AO29" s="1"/>
      <c r="AP29" s="4"/>
      <c r="AQ29" s="4"/>
      <c r="AR29" s="3"/>
      <c r="AS29" s="1"/>
      <c r="AT29" s="4"/>
      <c r="AU29" s="4"/>
      <c r="AV29" s="3"/>
      <c r="AW29" s="1"/>
      <c r="AX29" s="4"/>
      <c r="AY29" s="4"/>
      <c r="AZ29" s="3"/>
      <c r="BA29" s="1"/>
      <c r="BB29" s="4"/>
      <c r="BC29" s="4"/>
      <c r="BD29" s="3"/>
      <c r="BF29" s="4"/>
      <c r="BG29" s="4"/>
      <c r="BH29" s="3"/>
      <c r="BJ29" s="4"/>
      <c r="BK29" s="4"/>
      <c r="BL29" s="3"/>
    </row>
    <row r="30" spans="1:64" ht="13" x14ac:dyDescent="0.3">
      <c r="A30" s="20">
        <f t="shared" si="3"/>
        <v>6675</v>
      </c>
      <c r="B30" s="20">
        <f t="shared" si="0"/>
        <v>995</v>
      </c>
      <c r="C30" s="39" t="s">
        <v>2</v>
      </c>
      <c r="D30" s="22">
        <v>0.36041666666666666</v>
      </c>
      <c r="E30" s="38"/>
      <c r="F30" s="38"/>
      <c r="H30" s="20">
        <f t="shared" ref="H30:H49" si="4">H29-25</f>
        <v>5525</v>
      </c>
      <c r="I30" s="23">
        <f t="shared" si="2"/>
        <v>1774</v>
      </c>
      <c r="J30" s="41" t="s">
        <v>2</v>
      </c>
      <c r="K30" s="25">
        <v>0.5625</v>
      </c>
      <c r="N30" s="11"/>
      <c r="O30" s="11"/>
      <c r="P30" s="3"/>
      <c r="Q30" s="52"/>
      <c r="R30" s="6"/>
      <c r="S30" s="6"/>
      <c r="T30" s="2"/>
      <c r="U30" s="1"/>
      <c r="V30" s="6"/>
      <c r="W30" s="6"/>
      <c r="X30" s="2"/>
      <c r="Y30" s="1"/>
      <c r="Z30" s="6"/>
      <c r="AA30" s="6"/>
      <c r="AB30" s="2"/>
      <c r="AC30" s="1"/>
      <c r="AD30" s="6"/>
      <c r="AE30" s="6"/>
      <c r="AF30" s="2"/>
      <c r="AG30" s="1"/>
      <c r="AH30" s="6"/>
      <c r="AI30" s="6"/>
      <c r="AJ30" s="2"/>
      <c r="AK30" s="1"/>
      <c r="AL30" s="6"/>
      <c r="AM30" s="6"/>
      <c r="AN30" s="2"/>
      <c r="AO30" s="1"/>
      <c r="AP30" s="6"/>
      <c r="AQ30" s="6"/>
      <c r="AR30" s="2"/>
      <c r="AS30" s="1"/>
      <c r="AT30" s="6"/>
      <c r="AU30" s="6"/>
      <c r="AV30" s="2"/>
      <c r="AW30" s="1"/>
      <c r="AX30" s="6"/>
      <c r="AY30" s="6"/>
      <c r="AZ30" s="2"/>
      <c r="BA30" s="1"/>
      <c r="BB30" s="6"/>
      <c r="BC30" s="6"/>
      <c r="BD30" s="2"/>
      <c r="BF30" s="6"/>
      <c r="BG30" s="6"/>
      <c r="BH30" s="2"/>
      <c r="BJ30" s="6"/>
      <c r="BK30" s="6"/>
      <c r="BL30" s="2"/>
    </row>
    <row r="31" spans="1:64" ht="13" x14ac:dyDescent="0.3">
      <c r="A31" s="23">
        <f t="shared" si="3"/>
        <v>6650</v>
      </c>
      <c r="B31" s="20">
        <f t="shared" si="0"/>
        <v>1011</v>
      </c>
      <c r="C31" s="40" t="s">
        <v>3</v>
      </c>
      <c r="D31" s="22">
        <v>0.36458333333333331</v>
      </c>
      <c r="E31" s="38"/>
      <c r="F31" s="38"/>
      <c r="H31" s="23">
        <f t="shared" si="4"/>
        <v>5500</v>
      </c>
      <c r="I31" s="23">
        <f t="shared" si="2"/>
        <v>1790</v>
      </c>
      <c r="J31" s="42" t="s">
        <v>3</v>
      </c>
      <c r="K31" s="25">
        <v>0.56597222222222221</v>
      </c>
      <c r="N31" s="12"/>
      <c r="O31" s="12"/>
      <c r="P31" s="9"/>
      <c r="Q31" s="52"/>
      <c r="R31" s="6"/>
      <c r="S31" s="6"/>
      <c r="T31" s="2"/>
      <c r="U31" s="1"/>
      <c r="V31" s="6"/>
      <c r="W31" s="6"/>
      <c r="X31" s="2"/>
      <c r="Y31" s="1"/>
      <c r="Z31" s="6"/>
      <c r="AA31" s="6"/>
      <c r="AB31" s="2"/>
      <c r="AC31" s="1"/>
      <c r="AD31" s="6"/>
      <c r="AE31" s="6"/>
      <c r="AF31" s="2"/>
      <c r="AG31" s="1"/>
      <c r="AH31" s="6"/>
      <c r="AI31" s="6"/>
      <c r="AJ31" s="2"/>
      <c r="AK31" s="1"/>
      <c r="AL31" s="6"/>
      <c r="AM31" s="6"/>
      <c r="AN31" s="2"/>
      <c r="AO31" s="1"/>
      <c r="AP31" s="6"/>
      <c r="AQ31" s="6"/>
      <c r="AR31" s="2"/>
      <c r="AS31" s="1"/>
      <c r="AT31" s="6"/>
      <c r="AU31" s="6"/>
      <c r="AV31" s="2"/>
      <c r="AW31" s="1"/>
      <c r="AX31" s="6"/>
      <c r="AY31" s="6"/>
      <c r="AZ31" s="2"/>
      <c r="BA31" s="1"/>
      <c r="BB31" s="6"/>
      <c r="BC31" s="6"/>
      <c r="BD31" s="2"/>
      <c r="BF31" s="6"/>
      <c r="BG31" s="6"/>
      <c r="BH31" s="2"/>
      <c r="BJ31" s="6"/>
      <c r="BK31" s="6"/>
      <c r="BL31" s="2"/>
    </row>
    <row r="32" spans="1:64" ht="13" x14ac:dyDescent="0.3">
      <c r="A32" s="20">
        <f t="shared" si="3"/>
        <v>6625</v>
      </c>
      <c r="B32" s="20">
        <f t="shared" si="0"/>
        <v>1027</v>
      </c>
      <c r="C32" s="41" t="s">
        <v>2</v>
      </c>
      <c r="D32" s="22">
        <v>0.36805555555555558</v>
      </c>
      <c r="E32" s="38"/>
      <c r="F32" s="38"/>
      <c r="H32" s="20">
        <f t="shared" si="4"/>
        <v>5475</v>
      </c>
      <c r="I32" s="23">
        <f t="shared" si="2"/>
        <v>1806</v>
      </c>
      <c r="J32" s="39" t="s">
        <v>2</v>
      </c>
      <c r="K32" s="25">
        <v>0.57013888888888886</v>
      </c>
      <c r="L32" s="35"/>
      <c r="N32" s="11"/>
      <c r="O32" s="11"/>
      <c r="P32" s="3"/>
      <c r="Q32" s="52"/>
      <c r="R32" s="6"/>
      <c r="S32" s="6"/>
      <c r="T32" s="2"/>
      <c r="U32" s="1"/>
      <c r="V32" s="6"/>
      <c r="W32" s="6"/>
      <c r="X32" s="2"/>
      <c r="Y32" s="1"/>
      <c r="Z32" s="6"/>
      <c r="AA32" s="6"/>
      <c r="AB32" s="2"/>
      <c r="AC32" s="1"/>
      <c r="AD32" s="6"/>
      <c r="AE32" s="6"/>
      <c r="AF32" s="2"/>
      <c r="AG32" s="1"/>
      <c r="AH32" s="6"/>
      <c r="AI32" s="6"/>
      <c r="AJ32" s="2"/>
      <c r="AK32" s="1"/>
      <c r="AL32" s="6"/>
      <c r="AM32" s="6"/>
      <c r="AN32" s="2"/>
      <c r="AO32" s="1"/>
      <c r="AP32" s="6"/>
      <c r="AQ32" s="6"/>
      <c r="AR32" s="2"/>
      <c r="AS32" s="1"/>
      <c r="AT32" s="6"/>
      <c r="AU32" s="6"/>
      <c r="AV32" s="2"/>
      <c r="AW32" s="1"/>
      <c r="AX32" s="6"/>
      <c r="AY32" s="6"/>
      <c r="AZ32" s="2"/>
      <c r="BA32" s="1"/>
      <c r="BB32" s="6"/>
      <c r="BC32" s="6"/>
      <c r="BD32" s="2"/>
      <c r="BF32" s="6"/>
      <c r="BG32" s="6"/>
      <c r="BH32" s="2"/>
      <c r="BJ32" s="6"/>
      <c r="BK32" s="6"/>
      <c r="BL32" s="2"/>
    </row>
    <row r="33" spans="1:64" ht="13" x14ac:dyDescent="0.3">
      <c r="A33" s="23">
        <f t="shared" si="3"/>
        <v>6600</v>
      </c>
      <c r="B33" s="20">
        <f t="shared" si="0"/>
        <v>1043</v>
      </c>
      <c r="C33" s="42" t="s">
        <v>3</v>
      </c>
      <c r="D33" s="22">
        <v>0.37222222222222223</v>
      </c>
      <c r="E33" s="38"/>
      <c r="F33" s="38"/>
      <c r="H33" s="23">
        <f t="shared" si="4"/>
        <v>5450</v>
      </c>
      <c r="I33" s="23">
        <f t="shared" si="2"/>
        <v>1822</v>
      </c>
      <c r="J33" s="40" t="s">
        <v>3</v>
      </c>
      <c r="K33" s="25">
        <v>0.57361111111111118</v>
      </c>
      <c r="L33" s="37"/>
      <c r="N33" s="12"/>
      <c r="O33" s="12"/>
      <c r="P33" s="9"/>
      <c r="Q33" s="52"/>
      <c r="R33" s="6"/>
      <c r="S33" s="6"/>
      <c r="T33" s="2"/>
      <c r="U33" s="1"/>
      <c r="V33" s="6"/>
      <c r="W33" s="6"/>
      <c r="X33" s="2"/>
      <c r="Y33" s="1"/>
      <c r="Z33" s="6"/>
      <c r="AA33" s="6"/>
      <c r="AB33" s="2"/>
      <c r="AC33" s="1"/>
      <c r="AD33" s="6"/>
      <c r="AE33" s="6"/>
      <c r="AF33" s="2"/>
      <c r="AG33" s="1"/>
      <c r="AH33" s="6"/>
      <c r="AI33" s="6"/>
      <c r="AJ33" s="2"/>
      <c r="AK33" s="1"/>
      <c r="AL33" s="6"/>
      <c r="AM33" s="6"/>
      <c r="AN33" s="2"/>
      <c r="AO33" s="1"/>
      <c r="AP33" s="6"/>
      <c r="AQ33" s="6"/>
      <c r="AR33" s="2"/>
      <c r="AS33" s="1"/>
      <c r="AT33" s="6"/>
      <c r="AU33" s="6"/>
      <c r="AV33" s="2"/>
      <c r="AW33" s="1"/>
      <c r="AX33" s="6"/>
      <c r="AY33" s="6"/>
      <c r="AZ33" s="2"/>
      <c r="BA33" s="1"/>
      <c r="BB33" s="6"/>
      <c r="BC33" s="6"/>
      <c r="BD33" s="2"/>
      <c r="BF33" s="6"/>
      <c r="BG33" s="6"/>
      <c r="BH33" s="2"/>
      <c r="BJ33" s="6"/>
      <c r="BK33" s="6"/>
      <c r="BL33" s="2"/>
    </row>
    <row r="34" spans="1:64" ht="13" x14ac:dyDescent="0.3">
      <c r="A34" s="20">
        <f t="shared" si="3"/>
        <v>6575</v>
      </c>
      <c r="B34" s="20">
        <f t="shared" si="0"/>
        <v>1059</v>
      </c>
      <c r="C34" s="39" t="s">
        <v>2</v>
      </c>
      <c r="D34" s="22">
        <v>0.3756944444444445</v>
      </c>
      <c r="E34" s="38"/>
      <c r="F34" s="38"/>
      <c r="H34" s="20">
        <f t="shared" si="4"/>
        <v>5425</v>
      </c>
      <c r="I34" s="23">
        <f t="shared" si="2"/>
        <v>1838</v>
      </c>
      <c r="J34" s="41" t="s">
        <v>2</v>
      </c>
      <c r="K34" s="25">
        <v>0.57777777777777783</v>
      </c>
      <c r="L34" s="38"/>
      <c r="M34" s="38"/>
      <c r="N34" s="11"/>
      <c r="O34" s="11"/>
      <c r="P34" s="3"/>
      <c r="Q34" s="52"/>
      <c r="R34" s="4"/>
      <c r="S34" s="4"/>
      <c r="T34" s="3"/>
      <c r="U34" s="8"/>
      <c r="V34" s="4"/>
      <c r="W34" s="4"/>
      <c r="X34" s="3"/>
      <c r="Y34" s="8"/>
      <c r="Z34" s="4"/>
      <c r="AA34" s="4"/>
      <c r="AB34" s="3"/>
      <c r="AC34" s="8"/>
      <c r="AD34" s="4"/>
      <c r="AE34" s="4"/>
      <c r="AF34" s="3"/>
      <c r="AG34" s="8"/>
      <c r="AH34" s="4"/>
      <c r="AI34" s="4"/>
      <c r="AJ34" s="3"/>
      <c r="AK34" s="8"/>
      <c r="AL34" s="4"/>
      <c r="AM34" s="4"/>
      <c r="AN34" s="3"/>
      <c r="AO34" s="8"/>
      <c r="AP34" s="4"/>
      <c r="AQ34" s="4"/>
      <c r="AR34" s="3"/>
      <c r="AS34" s="8"/>
      <c r="AT34" s="4"/>
      <c r="AU34" s="4"/>
      <c r="AV34" s="3"/>
      <c r="AW34" s="8"/>
      <c r="AX34" s="4"/>
      <c r="AY34" s="4"/>
      <c r="AZ34" s="3"/>
      <c r="BA34" s="8"/>
      <c r="BB34" s="4"/>
      <c r="BC34" s="4"/>
      <c r="BD34" s="3"/>
      <c r="BF34" s="4"/>
      <c r="BG34" s="4"/>
      <c r="BH34" s="3"/>
      <c r="BJ34" s="4"/>
      <c r="BK34" s="4"/>
      <c r="BL34" s="3"/>
    </row>
    <row r="35" spans="1:64" ht="13" x14ac:dyDescent="0.3">
      <c r="A35" s="23">
        <f t="shared" si="3"/>
        <v>6550</v>
      </c>
      <c r="B35" s="20">
        <f t="shared" si="0"/>
        <v>1075</v>
      </c>
      <c r="C35" s="40" t="s">
        <v>3</v>
      </c>
      <c r="D35" s="22">
        <v>0.37986111111111115</v>
      </c>
      <c r="E35" s="38"/>
      <c r="F35" s="38"/>
      <c r="H35" s="23">
        <f t="shared" si="4"/>
        <v>5400</v>
      </c>
      <c r="I35" s="23">
        <f t="shared" si="2"/>
        <v>1854</v>
      </c>
      <c r="J35" s="42" t="s">
        <v>3</v>
      </c>
      <c r="K35" s="25">
        <v>0.58194444444444449</v>
      </c>
      <c r="L35" s="38"/>
      <c r="M35" s="38"/>
      <c r="N35" s="12"/>
      <c r="O35" s="12"/>
      <c r="P35" s="9"/>
      <c r="Q35" s="52"/>
      <c r="R35" s="4"/>
      <c r="S35" s="4"/>
      <c r="T35" s="3"/>
      <c r="U35" s="1"/>
      <c r="V35" s="4"/>
      <c r="W35" s="4"/>
      <c r="X35" s="3"/>
      <c r="Y35" s="1"/>
      <c r="Z35" s="4"/>
      <c r="AA35" s="4"/>
      <c r="AB35" s="3"/>
      <c r="AC35" s="1"/>
      <c r="AD35" s="4"/>
      <c r="AE35" s="4"/>
      <c r="AF35" s="3"/>
      <c r="AG35" s="1"/>
      <c r="AH35" s="4"/>
      <c r="AI35" s="4"/>
      <c r="AJ35" s="3"/>
      <c r="AK35" s="1"/>
      <c r="AL35" s="4"/>
      <c r="AM35" s="4"/>
      <c r="AN35" s="3"/>
      <c r="AO35" s="1"/>
      <c r="AP35" s="4"/>
      <c r="AQ35" s="4"/>
      <c r="AR35" s="3"/>
      <c r="AS35" s="1"/>
      <c r="AT35" s="4"/>
      <c r="AU35" s="4"/>
      <c r="AV35" s="3"/>
      <c r="AW35" s="1"/>
      <c r="AX35" s="4"/>
      <c r="AY35" s="4"/>
      <c r="AZ35" s="3"/>
      <c r="BA35" s="1"/>
      <c r="BB35" s="4"/>
      <c r="BC35" s="4"/>
      <c r="BD35" s="3"/>
      <c r="BF35" s="4"/>
      <c r="BG35" s="4"/>
      <c r="BH35" s="3"/>
      <c r="BJ35" s="4"/>
      <c r="BK35" s="4"/>
      <c r="BL35" s="3"/>
    </row>
    <row r="36" spans="1:64" ht="13" x14ac:dyDescent="0.3">
      <c r="A36" s="20">
        <f t="shared" si="3"/>
        <v>6525</v>
      </c>
      <c r="B36" s="20">
        <f t="shared" si="0"/>
        <v>1091</v>
      </c>
      <c r="C36" s="41" t="s">
        <v>2</v>
      </c>
      <c r="D36" s="22">
        <v>0.3833333333333333</v>
      </c>
      <c r="E36" s="38"/>
      <c r="F36" s="38"/>
      <c r="H36" s="20">
        <f t="shared" si="4"/>
        <v>5375</v>
      </c>
      <c r="I36" s="23">
        <f t="shared" si="2"/>
        <v>1870</v>
      </c>
      <c r="J36" s="39" t="s">
        <v>2</v>
      </c>
      <c r="K36" s="25">
        <v>0.58611111111111114</v>
      </c>
      <c r="L36" s="38"/>
      <c r="M36" s="38"/>
      <c r="N36" s="11"/>
      <c r="O36" s="11"/>
      <c r="P36" s="3"/>
      <c r="Q36" s="52"/>
      <c r="R36" s="4"/>
      <c r="S36" s="4"/>
      <c r="T36" s="3"/>
      <c r="U36" s="1"/>
      <c r="V36" s="4"/>
      <c r="W36" s="4"/>
      <c r="X36" s="3"/>
      <c r="Y36" s="1"/>
      <c r="Z36" s="4"/>
      <c r="AA36" s="4"/>
      <c r="AB36" s="3"/>
      <c r="AC36" s="1"/>
      <c r="AD36" s="4"/>
      <c r="AE36" s="4"/>
      <c r="AF36" s="3"/>
      <c r="AG36" s="1"/>
      <c r="AH36" s="4"/>
      <c r="AI36" s="4"/>
      <c r="AJ36" s="3"/>
      <c r="AK36" s="1"/>
      <c r="AL36" s="4"/>
      <c r="AM36" s="4"/>
      <c r="AN36" s="3"/>
      <c r="AO36" s="1"/>
      <c r="AP36" s="4"/>
      <c r="AQ36" s="4"/>
      <c r="AR36" s="3"/>
      <c r="AS36" s="1"/>
      <c r="AT36" s="4"/>
      <c r="AU36" s="4"/>
      <c r="AV36" s="3"/>
      <c r="AW36" s="1"/>
      <c r="AX36" s="4"/>
      <c r="AY36" s="4"/>
      <c r="AZ36" s="3"/>
      <c r="BA36" s="1"/>
      <c r="BB36" s="4"/>
      <c r="BC36" s="4"/>
      <c r="BD36" s="3"/>
      <c r="BF36" s="4"/>
      <c r="BG36" s="4"/>
      <c r="BH36" s="3"/>
      <c r="BJ36" s="4"/>
      <c r="BK36" s="4"/>
      <c r="BL36" s="3"/>
    </row>
    <row r="37" spans="1:64" ht="13" x14ac:dyDescent="0.3">
      <c r="A37" s="23">
        <f t="shared" si="3"/>
        <v>6500</v>
      </c>
      <c r="B37" s="20">
        <f t="shared" si="0"/>
        <v>1107</v>
      </c>
      <c r="C37" s="42" t="s">
        <v>3</v>
      </c>
      <c r="D37" s="22">
        <v>0.38750000000000001</v>
      </c>
      <c r="E37" s="38"/>
      <c r="F37" s="38"/>
      <c r="H37" s="23">
        <f t="shared" si="4"/>
        <v>5350</v>
      </c>
      <c r="I37" s="23">
        <f t="shared" si="2"/>
        <v>1886</v>
      </c>
      <c r="J37" s="40" t="s">
        <v>3</v>
      </c>
      <c r="K37" s="25">
        <v>0.59097222222222223</v>
      </c>
      <c r="L37" s="38"/>
      <c r="M37" s="38"/>
      <c r="N37" s="12"/>
      <c r="O37" s="12"/>
      <c r="P37" s="9"/>
      <c r="Q37" s="52"/>
      <c r="R37" s="4"/>
      <c r="S37" s="4"/>
      <c r="T37" s="3"/>
      <c r="U37" s="1"/>
      <c r="V37" s="4"/>
      <c r="W37" s="4"/>
      <c r="X37" s="3"/>
      <c r="Y37" s="1"/>
      <c r="Z37" s="4"/>
      <c r="AA37" s="4"/>
      <c r="AB37" s="3"/>
      <c r="AC37" s="1"/>
      <c r="AD37" s="4"/>
      <c r="AE37" s="4"/>
      <c r="AF37" s="3"/>
      <c r="AG37" s="1"/>
      <c r="AH37" s="4"/>
      <c r="AI37" s="4"/>
      <c r="AJ37" s="3"/>
      <c r="AK37" s="1"/>
      <c r="AL37" s="4"/>
      <c r="AM37" s="4"/>
      <c r="AN37" s="3"/>
      <c r="AO37" s="1"/>
      <c r="AP37" s="4"/>
      <c r="AQ37" s="4"/>
      <c r="AR37" s="3"/>
      <c r="AS37" s="1"/>
      <c r="AT37" s="4"/>
      <c r="AU37" s="4"/>
      <c r="AV37" s="3"/>
      <c r="AW37" s="1"/>
      <c r="AX37" s="4"/>
      <c r="AY37" s="4"/>
      <c r="AZ37" s="3"/>
      <c r="BA37" s="1"/>
      <c r="BB37" s="4"/>
      <c r="BC37" s="4"/>
      <c r="BD37" s="3"/>
      <c r="BF37" s="4"/>
      <c r="BG37" s="4"/>
      <c r="BH37" s="3"/>
      <c r="BJ37" s="4"/>
      <c r="BK37" s="4"/>
      <c r="BL37" s="3"/>
    </row>
    <row r="38" spans="1:64" ht="13" x14ac:dyDescent="0.3">
      <c r="A38" s="20">
        <f t="shared" si="3"/>
        <v>6475</v>
      </c>
      <c r="B38" s="20">
        <f t="shared" si="0"/>
        <v>1123</v>
      </c>
      <c r="C38" s="39" t="s">
        <v>2</v>
      </c>
      <c r="D38" s="22">
        <v>0.39166666666666666</v>
      </c>
      <c r="E38" s="38"/>
      <c r="F38" s="38"/>
      <c r="H38" s="20">
        <f t="shared" si="4"/>
        <v>5325</v>
      </c>
      <c r="I38" s="23">
        <f t="shared" si="2"/>
        <v>1902</v>
      </c>
      <c r="J38" s="41" t="s">
        <v>2</v>
      </c>
      <c r="K38" s="25">
        <v>0.59513888888888888</v>
      </c>
      <c r="L38" s="38"/>
      <c r="M38" s="38"/>
      <c r="N38" s="11"/>
      <c r="O38" s="11"/>
      <c r="P38" s="3"/>
      <c r="Q38" s="52"/>
      <c r="R38" s="6"/>
      <c r="S38" s="6"/>
      <c r="T38" s="2"/>
      <c r="U38" s="1"/>
      <c r="V38" s="6"/>
      <c r="W38" s="6"/>
      <c r="X38" s="2"/>
      <c r="Y38" s="1"/>
      <c r="Z38" s="6"/>
      <c r="AA38" s="6"/>
      <c r="AB38" s="2"/>
      <c r="AC38" s="1"/>
      <c r="AD38" s="6"/>
      <c r="AE38" s="6"/>
      <c r="AF38" s="2"/>
      <c r="AG38" s="1"/>
      <c r="AH38" s="6"/>
      <c r="AI38" s="6"/>
      <c r="AJ38" s="2"/>
      <c r="AK38" s="1"/>
      <c r="AL38" s="6"/>
      <c r="AM38" s="6"/>
      <c r="AN38" s="2"/>
      <c r="AO38" s="1"/>
      <c r="AP38" s="6"/>
      <c r="AQ38" s="6"/>
      <c r="AR38" s="2"/>
      <c r="AS38" s="1"/>
      <c r="AT38" s="6"/>
      <c r="AU38" s="6"/>
      <c r="AV38" s="2"/>
      <c r="AW38" s="1"/>
      <c r="AX38" s="6"/>
      <c r="AY38" s="6"/>
      <c r="AZ38" s="2"/>
      <c r="BA38" s="1"/>
      <c r="BB38" s="6"/>
      <c r="BC38" s="6"/>
      <c r="BD38" s="2"/>
      <c r="BF38" s="6"/>
      <c r="BG38" s="6"/>
      <c r="BH38" s="2"/>
      <c r="BJ38" s="6"/>
      <c r="BK38" s="6"/>
      <c r="BL38" s="2"/>
    </row>
    <row r="39" spans="1:64" ht="13" x14ac:dyDescent="0.3">
      <c r="A39" s="23">
        <f t="shared" si="3"/>
        <v>6450</v>
      </c>
      <c r="B39" s="20">
        <f t="shared" si="0"/>
        <v>1139</v>
      </c>
      <c r="C39" s="40" t="s">
        <v>3</v>
      </c>
      <c r="D39" s="22">
        <v>0.39513888888888887</v>
      </c>
      <c r="E39" s="38"/>
      <c r="F39" s="38"/>
      <c r="H39" s="23">
        <f t="shared" si="4"/>
        <v>5300</v>
      </c>
      <c r="I39" s="23">
        <f t="shared" si="2"/>
        <v>1918</v>
      </c>
      <c r="J39" s="42" t="s">
        <v>3</v>
      </c>
      <c r="K39" s="22">
        <v>0.60069444444444442</v>
      </c>
      <c r="L39" s="38"/>
      <c r="M39" s="38"/>
      <c r="N39" s="12"/>
      <c r="O39" s="12"/>
      <c r="P39" s="9"/>
      <c r="Q39" s="52"/>
      <c r="R39" s="6"/>
      <c r="S39" s="6"/>
      <c r="T39" s="2"/>
      <c r="U39" s="1"/>
      <c r="V39" s="6"/>
      <c r="W39" s="6"/>
      <c r="X39" s="2"/>
      <c r="Y39" s="1"/>
      <c r="Z39" s="6"/>
      <c r="AA39" s="6"/>
      <c r="AB39" s="2"/>
      <c r="AC39" s="1"/>
      <c r="AD39" s="6"/>
      <c r="AE39" s="6"/>
      <c r="AF39" s="2"/>
      <c r="AG39" s="1"/>
      <c r="AH39" s="6"/>
      <c r="AI39" s="6"/>
      <c r="AJ39" s="2"/>
      <c r="AK39" s="1"/>
      <c r="AL39" s="6"/>
      <c r="AM39" s="6"/>
      <c r="AN39" s="2"/>
      <c r="AO39" s="1"/>
      <c r="AP39" s="6"/>
      <c r="AQ39" s="6"/>
      <c r="AR39" s="2"/>
      <c r="AS39" s="1"/>
      <c r="AT39" s="6"/>
      <c r="AU39" s="6"/>
      <c r="AV39" s="2"/>
      <c r="AW39" s="1"/>
      <c r="AX39" s="6"/>
      <c r="AY39" s="6"/>
      <c r="AZ39" s="2"/>
      <c r="BA39" s="1"/>
      <c r="BB39" s="6"/>
      <c r="BC39" s="6"/>
      <c r="BD39" s="2"/>
      <c r="BF39" s="6"/>
      <c r="BG39" s="6"/>
      <c r="BH39" s="2"/>
      <c r="BJ39" s="6"/>
      <c r="BK39" s="6"/>
      <c r="BL39" s="2"/>
    </row>
    <row r="40" spans="1:64" ht="13" x14ac:dyDescent="0.3">
      <c r="A40" s="20">
        <f t="shared" si="3"/>
        <v>6425</v>
      </c>
      <c r="B40" s="20">
        <f t="shared" si="0"/>
        <v>1155</v>
      </c>
      <c r="C40" s="41" t="s">
        <v>2</v>
      </c>
      <c r="D40" s="22">
        <v>0.39930555555555558</v>
      </c>
      <c r="E40" s="38"/>
      <c r="F40" s="38"/>
      <c r="H40" s="20">
        <f t="shared" si="4"/>
        <v>5275</v>
      </c>
      <c r="I40" s="23">
        <f t="shared" si="2"/>
        <v>1934</v>
      </c>
      <c r="J40" s="39" t="s">
        <v>2</v>
      </c>
      <c r="K40" s="25">
        <v>0.60624999999999996</v>
      </c>
      <c r="L40" s="38"/>
      <c r="M40" s="38"/>
      <c r="N40" s="11"/>
      <c r="O40" s="11"/>
      <c r="P40" s="3"/>
      <c r="Q40" s="52"/>
      <c r="R40" s="6"/>
      <c r="S40" s="6"/>
      <c r="T40" s="2"/>
      <c r="U40" s="1"/>
      <c r="V40" s="6"/>
      <c r="W40" s="6"/>
      <c r="X40" s="2"/>
      <c r="Y40" s="1"/>
      <c r="Z40" s="6"/>
      <c r="AA40" s="6"/>
      <c r="AB40" s="2"/>
      <c r="AC40" s="1"/>
      <c r="AD40" s="6"/>
      <c r="AE40" s="6"/>
      <c r="AF40" s="2"/>
      <c r="AG40" s="1"/>
      <c r="AH40" s="6"/>
      <c r="AI40" s="6"/>
      <c r="AJ40" s="2"/>
      <c r="AK40" s="1"/>
      <c r="AL40" s="6"/>
      <c r="AM40" s="6"/>
      <c r="AN40" s="2"/>
      <c r="AO40" s="1"/>
      <c r="AP40" s="6"/>
      <c r="AQ40" s="6"/>
      <c r="AR40" s="2"/>
      <c r="AS40" s="1"/>
      <c r="AT40" s="6"/>
      <c r="AU40" s="6"/>
      <c r="AV40" s="2"/>
      <c r="AW40" s="1"/>
      <c r="AX40" s="6"/>
      <c r="AY40" s="6"/>
      <c r="AZ40" s="2"/>
      <c r="BA40" s="1"/>
      <c r="BB40" s="6"/>
      <c r="BC40" s="6"/>
      <c r="BD40" s="2"/>
      <c r="BF40" s="6"/>
      <c r="BG40" s="6"/>
      <c r="BH40" s="2"/>
      <c r="BJ40" s="6"/>
      <c r="BK40" s="6"/>
      <c r="BL40" s="2"/>
    </row>
    <row r="41" spans="1:64" ht="13" x14ac:dyDescent="0.3">
      <c r="A41" s="23">
        <f t="shared" si="3"/>
        <v>6400</v>
      </c>
      <c r="B41" s="20">
        <f t="shared" si="0"/>
        <v>1171</v>
      </c>
      <c r="C41" s="42" t="s">
        <v>3</v>
      </c>
      <c r="D41" s="22">
        <v>0.40347222222222223</v>
      </c>
      <c r="E41" s="38"/>
      <c r="F41" s="38"/>
      <c r="H41" s="23">
        <f t="shared" si="4"/>
        <v>5250</v>
      </c>
      <c r="I41" s="23">
        <f t="shared" si="2"/>
        <v>1950</v>
      </c>
      <c r="J41" s="40" t="s">
        <v>3</v>
      </c>
      <c r="K41" s="25">
        <v>0.61041666666666672</v>
      </c>
      <c r="L41" s="38"/>
      <c r="M41" s="38"/>
      <c r="N41" s="12"/>
      <c r="O41" s="12"/>
      <c r="P41" s="9"/>
      <c r="Q41" s="52"/>
      <c r="R41" s="6"/>
      <c r="S41" s="6"/>
      <c r="T41" s="2"/>
      <c r="U41" s="1"/>
      <c r="V41" s="6"/>
      <c r="W41" s="6"/>
      <c r="X41" s="2"/>
      <c r="Y41" s="1"/>
      <c r="Z41" s="6"/>
      <c r="AA41" s="6"/>
      <c r="AB41" s="2"/>
      <c r="AC41" s="1"/>
      <c r="AD41" s="6"/>
      <c r="AE41" s="6"/>
      <c r="AF41" s="2"/>
      <c r="AG41" s="1"/>
      <c r="AH41" s="6"/>
      <c r="AI41" s="6"/>
      <c r="AJ41" s="2"/>
      <c r="AK41" s="1"/>
      <c r="AL41" s="6"/>
      <c r="AM41" s="6"/>
      <c r="AN41" s="2"/>
      <c r="AO41" s="1"/>
      <c r="AP41" s="6"/>
      <c r="AQ41" s="6"/>
      <c r="AR41" s="2"/>
      <c r="AS41" s="1"/>
      <c r="AT41" s="6"/>
      <c r="AU41" s="6"/>
      <c r="AV41" s="2"/>
      <c r="AW41" s="1"/>
      <c r="AX41" s="6"/>
      <c r="AY41" s="6"/>
      <c r="AZ41" s="2"/>
      <c r="BA41" s="1"/>
      <c r="BB41" s="6"/>
      <c r="BC41" s="6"/>
      <c r="BD41" s="2"/>
      <c r="BF41" s="6"/>
      <c r="BG41" s="6"/>
      <c r="BH41" s="2"/>
      <c r="BJ41" s="6"/>
      <c r="BK41" s="6"/>
      <c r="BL41" s="2"/>
    </row>
    <row r="42" spans="1:64" ht="13" x14ac:dyDescent="0.3">
      <c r="A42" s="23">
        <f t="shared" si="3"/>
        <v>6375</v>
      </c>
      <c r="B42" s="20">
        <f t="shared" si="0"/>
        <v>1187</v>
      </c>
      <c r="C42" s="39" t="s">
        <v>2</v>
      </c>
      <c r="D42" s="22">
        <v>0.4069444444444445</v>
      </c>
      <c r="E42" s="38"/>
      <c r="F42" s="38"/>
      <c r="H42" s="20">
        <f t="shared" si="4"/>
        <v>5225</v>
      </c>
      <c r="I42" s="23">
        <f t="shared" si="2"/>
        <v>1966</v>
      </c>
      <c r="J42" s="41" t="s">
        <v>2</v>
      </c>
      <c r="K42" s="25">
        <v>0.61458333333333337</v>
      </c>
      <c r="L42" s="38"/>
      <c r="M42" s="38"/>
      <c r="N42" s="72"/>
      <c r="O42" s="11"/>
      <c r="P42" s="3"/>
      <c r="Q42" s="52"/>
      <c r="R42" s="4"/>
      <c r="S42" s="4"/>
      <c r="T42" s="3"/>
      <c r="U42" s="8"/>
      <c r="V42" s="4"/>
      <c r="W42" s="4"/>
      <c r="X42" s="3"/>
      <c r="Y42" s="8"/>
      <c r="Z42" s="4"/>
      <c r="AA42" s="4"/>
      <c r="AB42" s="3"/>
      <c r="AC42" s="8"/>
      <c r="AD42" s="4"/>
      <c r="AE42" s="4"/>
      <c r="AF42" s="3"/>
      <c r="AG42" s="8"/>
      <c r="AH42" s="4"/>
      <c r="AI42" s="4"/>
      <c r="AJ42" s="3"/>
      <c r="AK42" s="8"/>
      <c r="AL42" s="4"/>
      <c r="AM42" s="4"/>
      <c r="AN42" s="3"/>
      <c r="AO42" s="8"/>
      <c r="AP42" s="4"/>
      <c r="AQ42" s="4"/>
      <c r="AR42" s="3"/>
      <c r="AS42" s="8"/>
      <c r="AT42" s="4"/>
      <c r="AU42" s="4"/>
      <c r="AV42" s="3"/>
      <c r="AW42" s="8"/>
      <c r="AX42" s="4"/>
      <c r="AY42" s="4"/>
      <c r="AZ42" s="3"/>
      <c r="BA42" s="8"/>
      <c r="BB42" s="4"/>
      <c r="BC42" s="4"/>
      <c r="BD42" s="3"/>
      <c r="BF42" s="4"/>
      <c r="BG42" s="4"/>
      <c r="BH42" s="3"/>
      <c r="BJ42" s="4"/>
      <c r="BK42" s="4"/>
      <c r="BL42" s="3"/>
    </row>
    <row r="43" spans="1:64" ht="13" x14ac:dyDescent="0.3">
      <c r="A43" s="23">
        <f t="shared" si="3"/>
        <v>6350</v>
      </c>
      <c r="B43" s="20">
        <f t="shared" si="0"/>
        <v>1203</v>
      </c>
      <c r="C43" s="40" t="s">
        <v>3</v>
      </c>
      <c r="D43" s="22">
        <v>0.41111111111111115</v>
      </c>
      <c r="E43" s="38"/>
      <c r="F43" s="38"/>
      <c r="H43" s="23">
        <f t="shared" si="4"/>
        <v>5200</v>
      </c>
      <c r="I43" s="23">
        <f t="shared" si="2"/>
        <v>1982</v>
      </c>
      <c r="J43" s="42" t="s">
        <v>3</v>
      </c>
      <c r="K43" s="25">
        <v>0.61875000000000002</v>
      </c>
      <c r="L43" s="38"/>
      <c r="M43" s="38"/>
      <c r="N43" s="12"/>
      <c r="O43" s="12"/>
      <c r="P43" s="9"/>
      <c r="Q43" s="52"/>
      <c r="R43" s="4"/>
      <c r="S43" s="4"/>
      <c r="T43" s="3"/>
      <c r="U43" s="1"/>
      <c r="V43" s="4"/>
      <c r="W43" s="4"/>
      <c r="X43" s="3"/>
      <c r="Y43" s="1"/>
      <c r="Z43" s="4"/>
      <c r="AA43" s="4"/>
      <c r="AB43" s="3"/>
      <c r="AC43" s="1"/>
      <c r="AD43" s="4"/>
      <c r="AE43" s="4"/>
      <c r="AF43" s="3"/>
      <c r="AG43" s="1"/>
      <c r="AH43" s="4"/>
      <c r="AI43" s="4"/>
      <c r="AJ43" s="3"/>
      <c r="AK43" s="1"/>
      <c r="AL43" s="4"/>
      <c r="AM43" s="4"/>
      <c r="AN43" s="3"/>
      <c r="AO43" s="1"/>
      <c r="AP43" s="4"/>
      <c r="AQ43" s="4"/>
      <c r="AR43" s="3"/>
      <c r="AS43" s="1"/>
      <c r="AT43" s="4"/>
      <c r="AU43" s="4"/>
      <c r="AV43" s="3"/>
      <c r="AW43" s="1"/>
      <c r="AX43" s="4"/>
      <c r="AY43" s="4"/>
      <c r="AZ43" s="3"/>
      <c r="BA43" s="1"/>
      <c r="BB43" s="4"/>
      <c r="BC43" s="4"/>
      <c r="BD43" s="3"/>
      <c r="BF43" s="4"/>
      <c r="BG43" s="4"/>
      <c r="BH43" s="3"/>
      <c r="BJ43" s="4"/>
      <c r="BK43" s="4"/>
      <c r="BL43" s="3"/>
    </row>
    <row r="44" spans="1:64" ht="13" x14ac:dyDescent="0.3">
      <c r="A44" s="23">
        <f t="shared" si="3"/>
        <v>6325</v>
      </c>
      <c r="B44" s="20">
        <f t="shared" si="0"/>
        <v>1219</v>
      </c>
      <c r="C44" s="41" t="s">
        <v>2</v>
      </c>
      <c r="D44" s="22">
        <v>0.4152777777777778</v>
      </c>
      <c r="E44" s="38"/>
      <c r="F44" s="38"/>
      <c r="H44" s="20">
        <f t="shared" si="4"/>
        <v>5175</v>
      </c>
      <c r="I44" s="23">
        <f t="shared" si="2"/>
        <v>1998</v>
      </c>
      <c r="J44" s="39" t="s">
        <v>2</v>
      </c>
      <c r="K44" s="25">
        <v>0.62222222222222223</v>
      </c>
      <c r="L44" s="38"/>
      <c r="M44" s="38"/>
      <c r="N44" s="11"/>
      <c r="O44" s="11"/>
      <c r="P44" s="3"/>
      <c r="Q44" s="52"/>
      <c r="R44" s="4"/>
      <c r="S44" s="4"/>
      <c r="T44" s="3"/>
      <c r="U44" s="1"/>
      <c r="V44" s="4"/>
      <c r="W44" s="4"/>
      <c r="X44" s="3"/>
      <c r="Y44" s="1"/>
      <c r="Z44" s="4"/>
      <c r="AA44" s="4"/>
      <c r="AB44" s="3"/>
      <c r="AC44" s="1"/>
      <c r="AD44" s="4"/>
      <c r="AE44" s="4"/>
      <c r="AF44" s="3"/>
      <c r="AG44" s="1"/>
      <c r="AH44" s="4"/>
      <c r="AI44" s="4"/>
      <c r="AJ44" s="3"/>
      <c r="AK44" s="1"/>
      <c r="AL44" s="4"/>
      <c r="AM44" s="4"/>
      <c r="AN44" s="3"/>
      <c r="AO44" s="1"/>
      <c r="AP44" s="4"/>
      <c r="AQ44" s="4"/>
      <c r="AR44" s="3"/>
      <c r="AS44" s="1"/>
      <c r="AT44" s="4"/>
      <c r="AU44" s="4"/>
      <c r="AV44" s="3"/>
      <c r="AW44" s="1"/>
      <c r="AX44" s="4"/>
      <c r="AY44" s="4"/>
      <c r="AZ44" s="3"/>
      <c r="BA44" s="1"/>
      <c r="BB44" s="4"/>
      <c r="BC44" s="4"/>
      <c r="BD44" s="3"/>
      <c r="BF44" s="4"/>
      <c r="BG44" s="4"/>
      <c r="BH44" s="3"/>
      <c r="BJ44" s="4"/>
      <c r="BK44" s="4"/>
      <c r="BL44" s="3"/>
    </row>
    <row r="45" spans="1:64" ht="13" x14ac:dyDescent="0.3">
      <c r="A45" s="23">
        <f t="shared" si="3"/>
        <v>6300</v>
      </c>
      <c r="B45" s="20">
        <f t="shared" si="0"/>
        <v>1235</v>
      </c>
      <c r="C45" s="42" t="s">
        <v>3</v>
      </c>
      <c r="D45" s="22">
        <v>0.41875000000000001</v>
      </c>
      <c r="E45" s="38"/>
      <c r="F45" s="38"/>
      <c r="H45" s="23">
        <f t="shared" si="4"/>
        <v>5150</v>
      </c>
      <c r="I45" s="23">
        <f t="shared" si="2"/>
        <v>2014</v>
      </c>
      <c r="J45" s="40" t="s">
        <v>3</v>
      </c>
      <c r="K45" s="25">
        <v>0.62638888888888888</v>
      </c>
      <c r="L45" s="38"/>
      <c r="M45" s="38"/>
      <c r="N45" s="12"/>
      <c r="O45" s="12"/>
      <c r="P45" s="9"/>
      <c r="Q45" s="52"/>
      <c r="R45" s="4"/>
      <c r="S45" s="4"/>
      <c r="T45" s="3"/>
      <c r="U45" s="1"/>
      <c r="V45" s="4"/>
      <c r="W45" s="4"/>
      <c r="X45" s="3"/>
      <c r="Y45" s="1"/>
      <c r="Z45" s="4"/>
      <c r="AA45" s="4"/>
      <c r="AB45" s="3"/>
      <c r="AC45" s="1"/>
      <c r="AD45" s="4"/>
      <c r="AE45" s="4"/>
      <c r="AF45" s="3"/>
      <c r="AG45" s="1"/>
      <c r="AH45" s="4"/>
      <c r="AI45" s="4"/>
      <c r="AJ45" s="3"/>
      <c r="AK45" s="1"/>
      <c r="AL45" s="4"/>
      <c r="AM45" s="4"/>
      <c r="AN45" s="3"/>
      <c r="AO45" s="1"/>
      <c r="AP45" s="4"/>
      <c r="AQ45" s="4"/>
      <c r="AR45" s="3"/>
      <c r="AS45" s="1"/>
      <c r="AT45" s="4"/>
      <c r="AU45" s="4"/>
      <c r="AV45" s="3"/>
      <c r="AW45" s="1"/>
      <c r="AX45" s="4"/>
      <c r="AY45" s="4"/>
      <c r="AZ45" s="3"/>
      <c r="BA45" s="1"/>
      <c r="BB45" s="4"/>
      <c r="BC45" s="4"/>
      <c r="BD45" s="3"/>
      <c r="BF45" s="4"/>
      <c r="BG45" s="4"/>
      <c r="BH45" s="3"/>
      <c r="BJ45" s="4"/>
      <c r="BK45" s="4"/>
      <c r="BL45" s="3"/>
    </row>
    <row r="46" spans="1:64" ht="13" x14ac:dyDescent="0.3">
      <c r="A46" s="23">
        <f t="shared" si="3"/>
        <v>6275</v>
      </c>
      <c r="B46" s="20">
        <f t="shared" si="0"/>
        <v>1251</v>
      </c>
      <c r="C46" s="39" t="s">
        <v>2</v>
      </c>
      <c r="D46" s="22">
        <v>0.42291666666666666</v>
      </c>
      <c r="E46" s="38"/>
      <c r="F46" s="38"/>
      <c r="H46" s="20">
        <f t="shared" si="4"/>
        <v>5125</v>
      </c>
      <c r="I46" s="23">
        <f t="shared" si="2"/>
        <v>2030</v>
      </c>
      <c r="J46" s="41" t="s">
        <v>2</v>
      </c>
      <c r="K46" s="25">
        <v>0.63055555555555554</v>
      </c>
      <c r="L46" s="38"/>
      <c r="M46" s="38"/>
      <c r="N46" s="11"/>
      <c r="O46" s="11"/>
      <c r="P46" s="3"/>
      <c r="Q46" s="52"/>
      <c r="R46" s="6"/>
      <c r="S46" s="6"/>
      <c r="T46" s="2"/>
      <c r="U46" s="1"/>
      <c r="V46" s="6"/>
      <c r="W46" s="6"/>
      <c r="X46" s="2"/>
      <c r="Y46" s="1"/>
      <c r="Z46" s="6"/>
      <c r="AA46" s="6"/>
      <c r="AB46" s="2"/>
      <c r="AC46" s="1"/>
      <c r="AD46" s="6"/>
      <c r="AE46" s="6"/>
      <c r="AF46" s="2"/>
      <c r="AG46" s="1"/>
      <c r="AH46" s="6"/>
      <c r="AI46" s="6"/>
      <c r="AJ46" s="2"/>
      <c r="AK46" s="1"/>
      <c r="AL46" s="6"/>
      <c r="AM46" s="6"/>
      <c r="AN46" s="2"/>
      <c r="AO46" s="1"/>
      <c r="AP46" s="6"/>
      <c r="AQ46" s="6"/>
      <c r="AR46" s="2"/>
      <c r="AS46" s="1"/>
      <c r="AT46" s="6"/>
      <c r="AU46" s="6"/>
      <c r="AV46" s="2"/>
      <c r="AW46" s="1"/>
      <c r="AX46" s="6"/>
      <c r="AY46" s="6"/>
      <c r="AZ46" s="2"/>
      <c r="BA46" s="1"/>
      <c r="BB46" s="6"/>
      <c r="BC46" s="6"/>
      <c r="BD46" s="2"/>
      <c r="BF46" s="6"/>
      <c r="BG46" s="6"/>
      <c r="BH46" s="2"/>
      <c r="BJ46" s="6"/>
      <c r="BK46" s="6"/>
      <c r="BL46" s="2"/>
    </row>
    <row r="47" spans="1:64" ht="13" x14ac:dyDescent="0.3">
      <c r="A47" s="23">
        <f t="shared" si="3"/>
        <v>6250</v>
      </c>
      <c r="B47" s="20">
        <f t="shared" si="0"/>
        <v>1267</v>
      </c>
      <c r="C47" s="40" t="s">
        <v>3</v>
      </c>
      <c r="D47" s="22">
        <v>0.42708333333333331</v>
      </c>
      <c r="E47" s="38"/>
      <c r="F47" s="38"/>
      <c r="H47" s="23">
        <f t="shared" si="4"/>
        <v>5100</v>
      </c>
      <c r="I47" s="23">
        <f t="shared" si="2"/>
        <v>2046</v>
      </c>
      <c r="J47" s="42" t="s">
        <v>3</v>
      </c>
      <c r="K47" s="25">
        <v>0.63472222222222219</v>
      </c>
      <c r="L47" s="38"/>
      <c r="M47" s="38"/>
      <c r="N47" s="12"/>
      <c r="O47" s="12"/>
      <c r="P47" s="9"/>
      <c r="Q47" s="52"/>
      <c r="R47" s="6"/>
      <c r="S47" s="6"/>
      <c r="T47" s="2"/>
      <c r="U47" s="1"/>
      <c r="V47" s="6"/>
      <c r="W47" s="6"/>
      <c r="X47" s="2"/>
      <c r="Y47" s="1"/>
      <c r="Z47" s="6"/>
      <c r="AA47" s="6"/>
      <c r="AB47" s="2"/>
      <c r="AC47" s="1"/>
      <c r="AD47" s="6"/>
      <c r="AE47" s="6"/>
      <c r="AF47" s="2"/>
      <c r="AG47" s="1"/>
      <c r="AH47" s="6"/>
      <c r="AI47" s="6"/>
      <c r="AJ47" s="2"/>
      <c r="AK47" s="1"/>
      <c r="AL47" s="6"/>
      <c r="AM47" s="6"/>
      <c r="AN47" s="2"/>
      <c r="AO47" s="1"/>
      <c r="AP47" s="6"/>
      <c r="AQ47" s="6"/>
      <c r="AR47" s="2"/>
      <c r="AS47" s="1"/>
      <c r="AT47" s="6"/>
      <c r="AU47" s="6"/>
      <c r="AV47" s="2"/>
      <c r="AW47" s="1"/>
      <c r="AX47" s="6"/>
      <c r="AY47" s="6"/>
      <c r="AZ47" s="2"/>
      <c r="BA47" s="1"/>
      <c r="BB47" s="6"/>
      <c r="BC47" s="6"/>
      <c r="BD47" s="2"/>
      <c r="BF47" s="6"/>
      <c r="BG47" s="6"/>
      <c r="BH47" s="2"/>
      <c r="BJ47" s="6"/>
      <c r="BK47" s="6"/>
      <c r="BL47" s="2"/>
    </row>
    <row r="48" spans="1:64" ht="13" x14ac:dyDescent="0.3">
      <c r="A48" s="23">
        <f t="shared" si="3"/>
        <v>6225</v>
      </c>
      <c r="B48" s="20">
        <f t="shared" si="0"/>
        <v>1283</v>
      </c>
      <c r="C48" s="41" t="s">
        <v>2</v>
      </c>
      <c r="D48" s="22">
        <v>0.43125000000000002</v>
      </c>
      <c r="E48" s="38"/>
      <c r="F48" s="38"/>
      <c r="H48" s="20">
        <f t="shared" si="4"/>
        <v>5075</v>
      </c>
      <c r="I48" s="23">
        <f t="shared" si="2"/>
        <v>2062</v>
      </c>
      <c r="J48" s="39" t="s">
        <v>2</v>
      </c>
      <c r="K48" s="25">
        <v>0.6381944444444444</v>
      </c>
      <c r="L48" s="38"/>
      <c r="M48" s="38"/>
      <c r="N48" s="11"/>
      <c r="O48" s="11"/>
      <c r="P48" s="3"/>
      <c r="Q48" s="52"/>
      <c r="R48" s="6"/>
      <c r="S48" s="6"/>
      <c r="T48" s="2"/>
      <c r="U48" s="1"/>
      <c r="V48" s="6"/>
      <c r="W48" s="6"/>
      <c r="X48" s="2"/>
      <c r="Y48" s="1"/>
      <c r="Z48" s="6"/>
      <c r="AA48" s="6"/>
      <c r="AB48" s="2"/>
      <c r="AC48" s="1"/>
      <c r="AD48" s="6"/>
      <c r="AE48" s="6"/>
      <c r="AF48" s="2"/>
      <c r="AG48" s="1"/>
      <c r="AH48" s="6"/>
      <c r="AI48" s="6"/>
      <c r="AJ48" s="2"/>
      <c r="AK48" s="1"/>
      <c r="AL48" s="6"/>
      <c r="AM48" s="6"/>
      <c r="AN48" s="2"/>
      <c r="AO48" s="1"/>
      <c r="AP48" s="6"/>
      <c r="AQ48" s="6"/>
      <c r="AR48" s="2"/>
      <c r="AS48" s="1"/>
      <c r="AT48" s="6"/>
      <c r="AU48" s="6"/>
      <c r="AV48" s="2"/>
      <c r="AW48" s="1"/>
      <c r="AX48" s="6"/>
      <c r="AY48" s="6"/>
      <c r="AZ48" s="2"/>
      <c r="BA48" s="1"/>
      <c r="BB48" s="6"/>
      <c r="BC48" s="6"/>
      <c r="BD48" s="2"/>
      <c r="BF48" s="6"/>
      <c r="BG48" s="6"/>
      <c r="BH48" s="2"/>
      <c r="BJ48" s="6"/>
      <c r="BK48" s="6"/>
      <c r="BL48" s="2"/>
    </row>
    <row r="49" spans="1:64" ht="13" x14ac:dyDescent="0.3">
      <c r="A49" s="23">
        <f t="shared" si="3"/>
        <v>6200</v>
      </c>
      <c r="B49" s="20">
        <f t="shared" si="0"/>
        <v>1299</v>
      </c>
      <c r="C49" s="42" t="s">
        <v>3</v>
      </c>
      <c r="D49" s="22">
        <v>0.43472222222222223</v>
      </c>
      <c r="E49" s="38"/>
      <c r="F49" s="38"/>
      <c r="H49" s="23">
        <f t="shared" si="4"/>
        <v>5050</v>
      </c>
      <c r="I49" s="23">
        <f t="shared" si="2"/>
        <v>2078</v>
      </c>
      <c r="J49" s="40" t="s">
        <v>3</v>
      </c>
      <c r="K49" s="25">
        <v>0.64166666666666672</v>
      </c>
      <c r="L49" s="38"/>
      <c r="M49" s="38"/>
      <c r="N49" s="12"/>
      <c r="O49" s="12"/>
      <c r="P49" s="9"/>
      <c r="Q49" s="52"/>
      <c r="R49" s="6"/>
      <c r="S49" s="6"/>
      <c r="T49" s="2"/>
      <c r="U49" s="1"/>
      <c r="V49" s="6"/>
      <c r="W49" s="6"/>
      <c r="X49" s="2"/>
      <c r="Y49" s="1"/>
      <c r="Z49" s="6"/>
      <c r="AA49" s="6"/>
      <c r="AB49" s="2"/>
      <c r="AC49" s="1"/>
      <c r="AD49" s="6"/>
      <c r="AE49" s="6"/>
      <c r="AF49" s="2"/>
      <c r="AG49" s="1"/>
      <c r="AH49" s="6"/>
      <c r="AI49" s="6"/>
      <c r="AJ49" s="2"/>
      <c r="AK49" s="1"/>
      <c r="AL49" s="6"/>
      <c r="AM49" s="6"/>
      <c r="AN49" s="2"/>
      <c r="AO49" s="1"/>
      <c r="AP49" s="6"/>
      <c r="AQ49" s="6"/>
      <c r="AR49" s="2"/>
      <c r="AS49" s="1"/>
      <c r="AT49" s="6"/>
      <c r="AU49" s="6"/>
      <c r="AV49" s="2"/>
      <c r="AW49" s="1"/>
      <c r="AX49" s="6"/>
      <c r="AY49" s="6"/>
      <c r="AZ49" s="2"/>
      <c r="BA49" s="1"/>
      <c r="BB49" s="6"/>
      <c r="BC49" s="6"/>
      <c r="BD49" s="2"/>
      <c r="BF49" s="6"/>
      <c r="BG49" s="6"/>
      <c r="BH49" s="2"/>
      <c r="BJ49" s="6"/>
      <c r="BK49" s="6"/>
      <c r="BL49" s="2"/>
    </row>
    <row r="50" spans="1:64" ht="13" x14ac:dyDescent="0.3">
      <c r="H50" s="28"/>
      <c r="I50" s="29"/>
      <c r="J50" s="30"/>
      <c r="K50" s="31"/>
      <c r="L50" s="31"/>
    </row>
    <row r="51" spans="1:64" ht="13" x14ac:dyDescent="0.3">
      <c r="H51" s="29"/>
      <c r="I51" s="28"/>
      <c r="J51" s="32"/>
      <c r="K51" s="33"/>
      <c r="L51" s="33"/>
    </row>
    <row r="52" spans="1:64" x14ac:dyDescent="0.25">
      <c r="H52" s="33"/>
      <c r="I52" s="33"/>
      <c r="J52" s="33"/>
      <c r="K52" s="33"/>
      <c r="L52" s="33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opLeftCell="A4" workbookViewId="0">
      <selection activeCell="R26" sqref="R26"/>
    </sheetView>
  </sheetViews>
  <sheetFormatPr defaultRowHeight="12.5" x14ac:dyDescent="0.25"/>
  <cols>
    <col min="1" max="1" width="9.1796875" style="1" customWidth="1"/>
    <col min="2" max="2" width="12.81640625" style="1" bestFit="1" customWidth="1"/>
    <col min="3" max="4" width="9.1796875" style="1" customWidth="1"/>
    <col min="5" max="5" width="9.1796875" style="35" customWidth="1"/>
    <col min="6" max="6" width="11.26953125" style="35" bestFit="1" customWidth="1"/>
    <col min="7" max="7" width="11.453125" style="35" bestFit="1" customWidth="1"/>
    <col min="8" max="8" width="9.1796875" style="1" customWidth="1"/>
    <col min="9" max="9" width="12.81640625" style="1" bestFit="1" customWidth="1"/>
    <col min="10" max="11" width="9.1796875" style="1" customWidth="1"/>
    <col min="12" max="12" width="9.1796875" style="35" customWidth="1"/>
    <col min="13" max="13" width="11.453125" style="1" bestFit="1" customWidth="1"/>
    <col min="14" max="14" width="11.453125" style="1" customWidth="1"/>
    <col min="15" max="15" width="9.1796875" style="1" customWidth="1"/>
    <col min="16" max="16" width="12.81640625" style="1" bestFit="1" customWidth="1"/>
    <col min="17" max="17" width="9.1796875" style="1" customWidth="1"/>
    <col min="18" max="18" width="9.54296875" style="51" bestFit="1" customWidth="1"/>
    <col min="19" max="19" width="12.26953125" bestFit="1" customWidth="1"/>
    <col min="20" max="20" width="11.81640625" bestFit="1" customWidth="1"/>
    <col min="21" max="21" width="11.453125" bestFit="1" customWidth="1"/>
    <col min="24" max="24" width="11.81640625" bestFit="1" customWidth="1"/>
    <col min="28" max="28" width="11.81640625" bestFit="1" customWidth="1"/>
    <col min="32" max="32" width="11.81640625" bestFit="1" customWidth="1"/>
    <col min="36" max="36" width="11.81640625" bestFit="1" customWidth="1"/>
    <col min="40" max="40" width="11.81640625" bestFit="1" customWidth="1"/>
    <col min="44" max="44" width="11.81640625" bestFit="1" customWidth="1"/>
    <col min="48" max="48" width="11.81640625" bestFit="1" customWidth="1"/>
    <col min="52" max="52" width="11.81640625" bestFit="1" customWidth="1"/>
    <col min="56" max="56" width="11.81640625" bestFit="1" customWidth="1"/>
    <col min="60" max="60" width="11.81640625" bestFit="1" customWidth="1"/>
    <col min="64" max="64" width="11.81640625" bestFit="1" customWidth="1"/>
  </cols>
  <sheetData>
    <row r="1" spans="1:65" ht="13" x14ac:dyDescent="0.3">
      <c r="A1" s="13" t="s">
        <v>0</v>
      </c>
      <c r="B1" s="13" t="s">
        <v>1</v>
      </c>
      <c r="C1" s="13" t="s">
        <v>4</v>
      </c>
      <c r="D1" s="13" t="s">
        <v>9</v>
      </c>
      <c r="E1" s="13" t="s">
        <v>12</v>
      </c>
      <c r="F1" s="50" t="s">
        <v>29</v>
      </c>
      <c r="G1" s="13" t="s">
        <v>28</v>
      </c>
      <c r="H1" s="13" t="s">
        <v>0</v>
      </c>
      <c r="I1" s="13" t="s">
        <v>1</v>
      </c>
      <c r="J1" s="13" t="s">
        <v>4</v>
      </c>
      <c r="K1" s="13" t="s">
        <v>9</v>
      </c>
      <c r="L1" s="13" t="s">
        <v>12</v>
      </c>
      <c r="M1" s="50" t="s">
        <v>29</v>
      </c>
      <c r="N1" s="13" t="s">
        <v>28</v>
      </c>
      <c r="O1" s="13" t="s">
        <v>0</v>
      </c>
      <c r="P1" s="13" t="s">
        <v>1</v>
      </c>
      <c r="Q1" s="13" t="s">
        <v>4</v>
      </c>
      <c r="R1" s="13" t="s">
        <v>9</v>
      </c>
      <c r="S1" s="13" t="s">
        <v>12</v>
      </c>
      <c r="T1" s="50" t="s">
        <v>29</v>
      </c>
      <c r="U1" s="13" t="s">
        <v>28</v>
      </c>
      <c r="W1" s="1"/>
      <c r="X1" s="1"/>
      <c r="Y1" s="1"/>
      <c r="AA1" s="1"/>
      <c r="AB1" s="1"/>
      <c r="AC1" s="1"/>
      <c r="AE1" s="1"/>
      <c r="AF1" s="1"/>
      <c r="AG1" s="1"/>
      <c r="AI1" s="1"/>
      <c r="AJ1" s="1"/>
      <c r="AK1" s="1"/>
      <c r="AM1" s="1"/>
      <c r="AN1" s="1"/>
      <c r="AO1" s="1"/>
      <c r="AQ1" s="1"/>
      <c r="AR1" s="1"/>
      <c r="AS1" s="1"/>
      <c r="AU1" s="1"/>
      <c r="AV1" s="1"/>
      <c r="AW1" s="1"/>
      <c r="AY1" s="1"/>
      <c r="AZ1" s="1"/>
      <c r="BA1" s="1"/>
      <c r="BC1" s="1"/>
      <c r="BD1" s="1"/>
      <c r="BE1" s="1"/>
      <c r="BG1" s="1"/>
      <c r="BH1" s="1"/>
      <c r="BI1" s="1"/>
      <c r="BK1" s="1"/>
      <c r="BL1" s="1"/>
      <c r="BM1" s="1"/>
    </row>
    <row r="2" spans="1:65" ht="13" x14ac:dyDescent="0.3">
      <c r="A2" s="14">
        <v>7275</v>
      </c>
      <c r="B2" s="14">
        <v>91</v>
      </c>
      <c r="C2" s="15" t="s">
        <v>2</v>
      </c>
      <c r="D2" s="16" t="s">
        <v>19</v>
      </c>
      <c r="E2" s="49" t="s">
        <v>20</v>
      </c>
      <c r="F2" s="49"/>
      <c r="G2" s="49"/>
      <c r="H2" s="20">
        <f>A47-25</f>
        <v>6175</v>
      </c>
      <c r="I2" s="20">
        <f>B47+16</f>
        <v>827</v>
      </c>
      <c r="J2" s="41" t="s">
        <v>2</v>
      </c>
      <c r="K2" s="22">
        <v>0.99652777777777779</v>
      </c>
      <c r="L2" s="38">
        <v>48946</v>
      </c>
      <c r="M2" s="35">
        <f>L2-E47</f>
        <v>8511</v>
      </c>
      <c r="N2" s="35" t="s">
        <v>27</v>
      </c>
      <c r="O2" s="20">
        <f>H49-25</f>
        <v>5025</v>
      </c>
      <c r="P2" s="20">
        <f>I49+16</f>
        <v>1595</v>
      </c>
      <c r="Q2" s="41" t="s">
        <v>2</v>
      </c>
      <c r="R2" s="25">
        <v>0.17916666666666667</v>
      </c>
      <c r="S2" s="87">
        <v>58520</v>
      </c>
      <c r="T2" s="88">
        <f>S2-L49</f>
        <v>8511</v>
      </c>
      <c r="U2" s="66"/>
      <c r="V2" s="8"/>
      <c r="W2" s="4"/>
      <c r="X2" s="4"/>
      <c r="Y2" s="5"/>
      <c r="Z2" s="8"/>
      <c r="AA2" s="4"/>
      <c r="AB2" s="4"/>
      <c r="AC2" s="5"/>
      <c r="AD2" s="8"/>
      <c r="AE2" s="4"/>
      <c r="AF2" s="4"/>
      <c r="AG2" s="5"/>
      <c r="AH2" s="8"/>
      <c r="AI2" s="4"/>
      <c r="AJ2" s="4"/>
      <c r="AK2" s="5"/>
      <c r="AL2" s="8"/>
      <c r="AM2" s="4"/>
      <c r="AN2" s="4"/>
      <c r="AO2" s="5"/>
      <c r="AP2" s="8"/>
      <c r="AQ2" s="4"/>
      <c r="AR2" s="4"/>
      <c r="AS2" s="5"/>
      <c r="AT2" s="8"/>
      <c r="AU2" s="4"/>
      <c r="AV2" s="4"/>
      <c r="AW2" s="5"/>
      <c r="AX2" s="8"/>
      <c r="AY2" s="4"/>
      <c r="AZ2" s="4"/>
      <c r="BA2" s="5"/>
      <c r="BB2" s="8"/>
      <c r="BC2" s="4"/>
      <c r="BD2" s="4"/>
      <c r="BE2" s="5"/>
      <c r="BG2" s="4"/>
      <c r="BH2" s="4"/>
      <c r="BI2" s="5"/>
      <c r="BK2" s="4"/>
      <c r="BL2" s="4"/>
      <c r="BM2" s="5"/>
    </row>
    <row r="3" spans="1:65" ht="13" x14ac:dyDescent="0.3">
      <c r="A3" s="17">
        <f>A2</f>
        <v>7275</v>
      </c>
      <c r="B3" s="17">
        <f>B2+16</f>
        <v>107</v>
      </c>
      <c r="C3" s="18" t="s">
        <v>3</v>
      </c>
      <c r="D3" s="19" t="s">
        <v>19</v>
      </c>
      <c r="E3" s="49"/>
      <c r="F3" s="49"/>
      <c r="G3" s="49"/>
      <c r="H3" s="23">
        <f t="shared" ref="H3:H25" si="0">H2-25</f>
        <v>6150</v>
      </c>
      <c r="I3" s="23">
        <f>I2+16</f>
        <v>843</v>
      </c>
      <c r="J3" s="42" t="s">
        <v>3</v>
      </c>
      <c r="K3" s="22">
        <v>0</v>
      </c>
      <c r="L3" s="38">
        <v>57456</v>
      </c>
      <c r="M3" s="35">
        <f>L3-L2</f>
        <v>8510</v>
      </c>
      <c r="N3" s="35">
        <f>SUM(L5*3)+6217</f>
        <v>229645</v>
      </c>
      <c r="O3" s="23">
        <f>O2-25</f>
        <v>5000</v>
      </c>
      <c r="P3" s="23">
        <f>P2+16</f>
        <v>1611</v>
      </c>
      <c r="Q3" s="42" t="s">
        <v>3</v>
      </c>
      <c r="R3" s="25">
        <v>0.18263888888888891</v>
      </c>
      <c r="S3" s="87">
        <v>67030</v>
      </c>
      <c r="T3" s="87">
        <f>S3-S2</f>
        <v>8510</v>
      </c>
      <c r="U3" s="66"/>
      <c r="V3" s="1"/>
      <c r="W3" s="4"/>
      <c r="X3" s="4"/>
      <c r="Y3" s="5"/>
      <c r="Z3" s="1"/>
      <c r="AA3" s="4"/>
      <c r="AB3" s="4"/>
      <c r="AC3" s="5"/>
      <c r="AD3" s="1"/>
      <c r="AE3" s="4"/>
      <c r="AF3" s="4"/>
      <c r="AG3" s="5"/>
      <c r="AH3" s="1"/>
      <c r="AI3" s="4"/>
      <c r="AJ3" s="4"/>
      <c r="AK3" s="5"/>
      <c r="AL3" s="1"/>
      <c r="AM3" s="4"/>
      <c r="AN3" s="4"/>
      <c r="AO3" s="5"/>
      <c r="AP3" s="1"/>
      <c r="AQ3" s="4"/>
      <c r="AR3" s="4"/>
      <c r="AS3" s="5"/>
      <c r="AT3" s="1"/>
      <c r="AU3" s="4"/>
      <c r="AV3" s="4"/>
      <c r="AW3" s="5"/>
      <c r="AX3" s="1"/>
      <c r="AY3" s="4"/>
      <c r="AZ3" s="4"/>
      <c r="BA3" s="5"/>
      <c r="BB3" s="1"/>
      <c r="BC3" s="4"/>
      <c r="BD3" s="4"/>
      <c r="BE3" s="5"/>
      <c r="BG3" s="4"/>
      <c r="BH3" s="4"/>
      <c r="BI3" s="5"/>
      <c r="BK3" s="4"/>
      <c r="BL3" s="4"/>
      <c r="BM3" s="5"/>
    </row>
    <row r="4" spans="1:65" ht="13" x14ac:dyDescent="0.3">
      <c r="A4" s="20">
        <f>A3</f>
        <v>7275</v>
      </c>
      <c r="B4" s="81">
        <f t="shared" ref="B4:B47" si="1">B3+16</f>
        <v>123</v>
      </c>
      <c r="C4" s="39" t="s">
        <v>2</v>
      </c>
      <c r="D4" s="25">
        <v>0.82916666666666661</v>
      </c>
      <c r="E4" s="38"/>
      <c r="F4" s="38"/>
      <c r="H4" s="20">
        <f t="shared" si="0"/>
        <v>6125</v>
      </c>
      <c r="I4" s="20">
        <f t="shared" ref="I4:I49" si="2">I3+16</f>
        <v>859</v>
      </c>
      <c r="J4" s="39" t="s">
        <v>2</v>
      </c>
      <c r="K4" s="25">
        <v>4.1666666666666666E-3</v>
      </c>
      <c r="L4" s="38">
        <v>65967</v>
      </c>
      <c r="M4" s="35">
        <f>L4-L3</f>
        <v>8511</v>
      </c>
      <c r="O4" s="20">
        <f>O3-25</f>
        <v>4975</v>
      </c>
      <c r="P4" s="82">
        <f>P3+16</f>
        <v>1627</v>
      </c>
      <c r="Q4" s="39" t="s">
        <v>2</v>
      </c>
      <c r="R4" s="25">
        <v>0.18611111111111112</v>
      </c>
      <c r="S4" s="87">
        <v>75540</v>
      </c>
      <c r="T4" s="87">
        <f>S4-S3</f>
        <v>8510</v>
      </c>
      <c r="U4" s="66" t="s">
        <v>27</v>
      </c>
      <c r="V4" s="1"/>
      <c r="W4" s="4"/>
      <c r="X4" s="4"/>
      <c r="Y4" s="5"/>
      <c r="Z4" s="1"/>
      <c r="AA4" s="4"/>
      <c r="AB4" s="4"/>
      <c r="AC4" s="5"/>
      <c r="AD4" s="1"/>
      <c r="AE4" s="4"/>
      <c r="AF4" s="4"/>
      <c r="AG4" s="5"/>
      <c r="AH4" s="1"/>
      <c r="AI4" s="4"/>
      <c r="AJ4" s="4"/>
      <c r="AK4" s="5"/>
      <c r="AL4" s="1"/>
      <c r="AM4" s="4"/>
      <c r="AN4" s="4"/>
      <c r="AO4" s="5"/>
      <c r="AP4" s="1"/>
      <c r="AQ4" s="4"/>
      <c r="AR4" s="4"/>
      <c r="AS4" s="5"/>
      <c r="AT4" s="1"/>
      <c r="AU4" s="4"/>
      <c r="AV4" s="4"/>
      <c r="AW4" s="5"/>
      <c r="AX4" s="1"/>
      <c r="AY4" s="4"/>
      <c r="AZ4" s="4"/>
      <c r="BA4" s="5"/>
      <c r="BB4" s="1"/>
      <c r="BC4" s="4"/>
      <c r="BD4" s="4"/>
      <c r="BE4" s="5"/>
      <c r="BG4" s="4"/>
      <c r="BH4" s="4"/>
      <c r="BI4" s="5"/>
      <c r="BK4" s="4"/>
      <c r="BL4" s="4"/>
      <c r="BM4" s="5"/>
    </row>
    <row r="5" spans="1:65" ht="13" x14ac:dyDescent="0.3">
      <c r="A5" s="23">
        <f t="shared" ref="A5:A47" si="3">A4-25</f>
        <v>7250</v>
      </c>
      <c r="B5" s="80">
        <f t="shared" si="1"/>
        <v>139</v>
      </c>
      <c r="C5" s="40" t="s">
        <v>3</v>
      </c>
      <c r="D5" s="25">
        <v>0.84027777777777779</v>
      </c>
      <c r="E5" s="38"/>
      <c r="F5" s="38"/>
      <c r="H5" s="23">
        <f t="shared" si="0"/>
        <v>6100</v>
      </c>
      <c r="I5" s="23">
        <f t="shared" si="2"/>
        <v>875</v>
      </c>
      <c r="J5" s="40" t="s">
        <v>3</v>
      </c>
      <c r="K5" s="22">
        <v>7.6388888888888886E-3</v>
      </c>
      <c r="L5" s="35">
        <v>74476</v>
      </c>
      <c r="M5" s="35">
        <f>L5-L4</f>
        <v>8509</v>
      </c>
      <c r="N5" s="35">
        <f>G8+G26+G43+N3</f>
        <v>1312180</v>
      </c>
      <c r="O5" s="23">
        <f>O4-25</f>
        <v>4950</v>
      </c>
      <c r="P5" s="23">
        <f>P4+16</f>
        <v>1643</v>
      </c>
      <c r="Q5" s="40" t="s">
        <v>3</v>
      </c>
      <c r="R5" s="25">
        <v>0.18958333333333333</v>
      </c>
      <c r="S5" s="91">
        <v>84050</v>
      </c>
      <c r="T5" s="87">
        <f>S5-S4</f>
        <v>8510</v>
      </c>
      <c r="U5" s="66">
        <f>SUM(S7*3)+8433</f>
        <v>311646</v>
      </c>
      <c r="V5" s="1"/>
      <c r="W5" s="4"/>
      <c r="X5" s="4"/>
      <c r="Y5" s="5"/>
      <c r="Z5" s="1"/>
      <c r="AA5" s="4"/>
      <c r="AB5" s="4"/>
      <c r="AC5" s="5"/>
      <c r="AD5" s="1"/>
      <c r="AE5" s="4"/>
      <c r="AF5" s="4"/>
      <c r="AG5" s="5"/>
      <c r="AH5" s="1"/>
      <c r="AI5" s="4"/>
      <c r="AJ5" s="4"/>
      <c r="AK5" s="5"/>
      <c r="AL5" s="1"/>
      <c r="AM5" s="4"/>
      <c r="AN5" s="4"/>
      <c r="AO5" s="5"/>
      <c r="AP5" s="1"/>
      <c r="AQ5" s="4"/>
      <c r="AR5" s="4"/>
      <c r="AS5" s="5"/>
      <c r="AT5" s="1"/>
      <c r="AU5" s="4"/>
      <c r="AV5" s="4"/>
      <c r="AW5" s="5"/>
      <c r="AX5" s="1"/>
      <c r="AY5" s="4"/>
      <c r="AZ5" s="4"/>
      <c r="BA5" s="5"/>
      <c r="BB5" s="1"/>
      <c r="BC5" s="4"/>
      <c r="BD5" s="4"/>
      <c r="BE5" s="5"/>
      <c r="BG5" s="4"/>
      <c r="BH5" s="4"/>
      <c r="BI5" s="5"/>
      <c r="BK5" s="4"/>
      <c r="BL5" s="4"/>
      <c r="BM5" s="5"/>
    </row>
    <row r="6" spans="1:65" ht="13" x14ac:dyDescent="0.3">
      <c r="A6" s="20">
        <f t="shared" si="3"/>
        <v>7225</v>
      </c>
      <c r="B6" s="81">
        <f t="shared" si="1"/>
        <v>155</v>
      </c>
      <c r="C6" s="41" t="s">
        <v>2</v>
      </c>
      <c r="D6" s="25">
        <v>0.84375</v>
      </c>
      <c r="E6" s="38"/>
      <c r="F6" s="38"/>
      <c r="H6" s="83">
        <v>6075</v>
      </c>
      <c r="I6" s="83">
        <f t="shared" si="2"/>
        <v>891</v>
      </c>
      <c r="J6" s="83" t="s">
        <v>2</v>
      </c>
      <c r="K6" s="79" t="s">
        <v>19</v>
      </c>
      <c r="L6" s="86" t="s">
        <v>25</v>
      </c>
      <c r="O6" s="20">
        <f>O5-25</f>
        <v>4925</v>
      </c>
      <c r="P6" s="82">
        <f>P5+16</f>
        <v>1659</v>
      </c>
      <c r="Q6" s="41" t="s">
        <v>2</v>
      </c>
      <c r="R6" s="25">
        <v>0.19305555555555554</v>
      </c>
      <c r="S6" s="91">
        <v>92561</v>
      </c>
      <c r="T6" s="87">
        <f>S6-S5</f>
        <v>8511</v>
      </c>
      <c r="U6" s="89"/>
      <c r="V6" s="1"/>
      <c r="W6" s="6"/>
      <c r="X6" s="6"/>
      <c r="Y6" s="7"/>
      <c r="Z6" s="1"/>
      <c r="AA6" s="6"/>
      <c r="AB6" s="6"/>
      <c r="AC6" s="7"/>
      <c r="AD6" s="1"/>
      <c r="AE6" s="6"/>
      <c r="AF6" s="6"/>
      <c r="AG6" s="7"/>
      <c r="AH6" s="1"/>
      <c r="AI6" s="6"/>
      <c r="AJ6" s="6"/>
      <c r="AK6" s="7"/>
      <c r="AL6" s="1"/>
      <c r="AM6" s="6"/>
      <c r="AN6" s="6"/>
      <c r="AO6" s="7"/>
      <c r="AP6" s="1"/>
      <c r="AQ6" s="6"/>
      <c r="AR6" s="6"/>
      <c r="AS6" s="7"/>
      <c r="AT6" s="1"/>
      <c r="AU6" s="6"/>
      <c r="AV6" s="6"/>
      <c r="AW6" s="7"/>
      <c r="AX6" s="1"/>
      <c r="AY6" s="6"/>
      <c r="AZ6" s="6"/>
      <c r="BA6" s="7"/>
      <c r="BB6" s="1"/>
      <c r="BC6" s="6"/>
      <c r="BD6" s="6"/>
      <c r="BE6" s="7"/>
      <c r="BG6" s="6"/>
      <c r="BH6" s="6"/>
      <c r="BI6" s="7"/>
      <c r="BK6" s="6"/>
      <c r="BL6" s="6"/>
      <c r="BM6" s="7"/>
    </row>
    <row r="7" spans="1:65" ht="13" x14ac:dyDescent="0.3">
      <c r="A7" s="23">
        <f t="shared" si="3"/>
        <v>7200</v>
      </c>
      <c r="B7" s="80">
        <f t="shared" si="1"/>
        <v>171</v>
      </c>
      <c r="C7" s="42" t="s">
        <v>3</v>
      </c>
      <c r="D7" s="25">
        <v>0.84791666666666676</v>
      </c>
      <c r="E7" s="38"/>
      <c r="F7" s="38"/>
      <c r="G7" s="35" t="s">
        <v>23</v>
      </c>
      <c r="H7" s="77">
        <v>6075</v>
      </c>
      <c r="I7" s="77">
        <f t="shared" si="2"/>
        <v>907</v>
      </c>
      <c r="J7" s="77" t="s">
        <v>3</v>
      </c>
      <c r="K7" s="79" t="s">
        <v>19</v>
      </c>
      <c r="L7" s="38"/>
      <c r="O7" s="23">
        <f>O6-25</f>
        <v>4900</v>
      </c>
      <c r="P7" s="23">
        <f>P6+16</f>
        <v>1675</v>
      </c>
      <c r="Q7" s="42" t="s">
        <v>3</v>
      </c>
      <c r="R7" s="25">
        <v>0.19652777777777777</v>
      </c>
      <c r="S7" s="91">
        <v>101071</v>
      </c>
      <c r="T7" s="87">
        <f>S7-S6</f>
        <v>8510</v>
      </c>
      <c r="U7" s="90">
        <f>N11+N27+N43+U5</f>
        <v>1312183</v>
      </c>
      <c r="V7" s="1"/>
      <c r="W7" s="6"/>
      <c r="X7" s="6"/>
      <c r="Y7" s="7"/>
      <c r="Z7" s="1"/>
      <c r="AA7" s="6"/>
      <c r="AB7" s="6"/>
      <c r="AC7" s="7"/>
      <c r="AD7" s="1"/>
      <c r="AE7" s="6"/>
      <c r="AF7" s="6"/>
      <c r="AG7" s="7"/>
      <c r="AH7" s="1"/>
      <c r="AI7" s="6"/>
      <c r="AJ7" s="6"/>
      <c r="AK7" s="7"/>
      <c r="AL7" s="1"/>
      <c r="AM7" s="6"/>
      <c r="AN7" s="6"/>
      <c r="AO7" s="7"/>
      <c r="AP7" s="1"/>
      <c r="AQ7" s="6"/>
      <c r="AR7" s="6"/>
      <c r="AS7" s="7"/>
      <c r="AT7" s="1"/>
      <c r="AU7" s="6"/>
      <c r="AV7" s="6"/>
      <c r="AW7" s="7"/>
      <c r="AX7" s="1"/>
      <c r="AY7" s="6"/>
      <c r="AZ7" s="6"/>
      <c r="BA7" s="7"/>
      <c r="BB7" s="1"/>
      <c r="BC7" s="6"/>
      <c r="BD7" s="6"/>
      <c r="BE7" s="7"/>
      <c r="BG7" s="6"/>
      <c r="BH7" s="6"/>
      <c r="BI7" s="7"/>
      <c r="BK7" s="6"/>
      <c r="BL7" s="6"/>
      <c r="BM7" s="7"/>
    </row>
    <row r="8" spans="1:65" ht="13" x14ac:dyDescent="0.3">
      <c r="A8" s="20">
        <f t="shared" si="3"/>
        <v>7175</v>
      </c>
      <c r="B8" s="81">
        <f t="shared" si="1"/>
        <v>187</v>
      </c>
      <c r="C8" s="39" t="s">
        <v>2</v>
      </c>
      <c r="D8" s="25">
        <v>0.85138888888888886</v>
      </c>
      <c r="E8" s="38"/>
      <c r="F8" s="38"/>
      <c r="G8" s="35">
        <f>(85114*3)+7103</f>
        <v>262445</v>
      </c>
      <c r="H8" s="20">
        <f>H5-25</f>
        <v>6075</v>
      </c>
      <c r="I8" s="82">
        <f t="shared" si="2"/>
        <v>923</v>
      </c>
      <c r="J8" s="41" t="s">
        <v>2</v>
      </c>
      <c r="K8" s="22">
        <v>2.2222222222222223E-2</v>
      </c>
      <c r="L8" s="38">
        <v>25542</v>
      </c>
      <c r="O8" s="20"/>
      <c r="P8" s="23"/>
      <c r="Q8" s="39"/>
      <c r="R8" s="25"/>
      <c r="S8" s="87"/>
      <c r="T8" s="87"/>
      <c r="U8" s="89"/>
      <c r="V8" s="1"/>
      <c r="W8" s="6"/>
      <c r="X8" s="6"/>
      <c r="Y8" s="7"/>
      <c r="Z8" s="1"/>
      <c r="AA8" s="6"/>
      <c r="AB8" s="6"/>
      <c r="AC8" s="7"/>
      <c r="AD8" s="1"/>
      <c r="AE8" s="6"/>
      <c r="AF8" s="6"/>
      <c r="AG8" s="7"/>
      <c r="AH8" s="1"/>
      <c r="AI8" s="6"/>
      <c r="AJ8" s="6"/>
      <c r="AK8" s="7"/>
      <c r="AL8" s="1"/>
      <c r="AM8" s="6"/>
      <c r="AN8" s="6"/>
      <c r="AO8" s="7"/>
      <c r="AP8" s="1"/>
      <c r="AQ8" s="6"/>
      <c r="AR8" s="6"/>
      <c r="AS8" s="7"/>
      <c r="AT8" s="1"/>
      <c r="AU8" s="6"/>
      <c r="AV8" s="6"/>
      <c r="AW8" s="7"/>
      <c r="AX8" s="1"/>
      <c r="AY8" s="6"/>
      <c r="AZ8" s="6"/>
      <c r="BA8" s="7"/>
      <c r="BB8" s="1"/>
      <c r="BC8" s="6"/>
      <c r="BD8" s="6"/>
      <c r="BE8" s="7"/>
      <c r="BG8" s="6"/>
      <c r="BH8" s="6"/>
      <c r="BI8" s="7"/>
      <c r="BK8" s="6"/>
      <c r="BL8" s="6"/>
      <c r="BM8" s="7"/>
    </row>
    <row r="9" spans="1:65" ht="13" x14ac:dyDescent="0.3">
      <c r="A9" s="23">
        <f t="shared" si="3"/>
        <v>7150</v>
      </c>
      <c r="B9" s="80">
        <f t="shared" si="1"/>
        <v>203</v>
      </c>
      <c r="C9" s="40" t="s">
        <v>3</v>
      </c>
      <c r="D9" s="25">
        <v>0.85486111111111107</v>
      </c>
      <c r="E9" s="38"/>
      <c r="F9" s="38"/>
      <c r="H9" s="23">
        <f t="shared" si="0"/>
        <v>6050</v>
      </c>
      <c r="I9" s="23">
        <f t="shared" si="2"/>
        <v>939</v>
      </c>
      <c r="J9" s="42" t="s">
        <v>3</v>
      </c>
      <c r="K9" s="22">
        <v>2.7083333333333334E-2</v>
      </c>
      <c r="L9" s="38">
        <v>34052</v>
      </c>
      <c r="M9" s="35">
        <f>L9-L8</f>
        <v>8510</v>
      </c>
      <c r="O9" s="23"/>
      <c r="P9" s="23"/>
      <c r="Q9" s="40"/>
      <c r="R9" s="25"/>
      <c r="S9" s="87"/>
      <c r="T9" s="87"/>
      <c r="U9" s="90">
        <f>N5+U7</f>
        <v>2624363</v>
      </c>
      <c r="V9" s="1"/>
      <c r="W9" s="6"/>
      <c r="X9" s="6"/>
      <c r="Y9" s="7"/>
      <c r="Z9" s="1"/>
      <c r="AA9" s="6"/>
      <c r="AB9" s="6"/>
      <c r="AC9" s="7"/>
      <c r="AD9" s="1"/>
      <c r="AE9" s="6"/>
      <c r="AF9" s="6"/>
      <c r="AG9" s="7"/>
      <c r="AH9" s="1"/>
      <c r="AI9" s="6"/>
      <c r="AJ9" s="6"/>
      <c r="AK9" s="7"/>
      <c r="AL9" s="1"/>
      <c r="AM9" s="6"/>
      <c r="AN9" s="6"/>
      <c r="AO9" s="7"/>
      <c r="AP9" s="1"/>
      <c r="AQ9" s="6"/>
      <c r="AR9" s="6"/>
      <c r="AS9" s="7"/>
      <c r="AT9" s="1"/>
      <c r="AU9" s="6"/>
      <c r="AV9" s="6"/>
      <c r="AW9" s="7"/>
      <c r="AX9" s="1"/>
      <c r="AY9" s="6"/>
      <c r="AZ9" s="6"/>
      <c r="BA9" s="7"/>
      <c r="BB9" s="1"/>
      <c r="BC9" s="6"/>
      <c r="BD9" s="6"/>
      <c r="BE9" s="7"/>
      <c r="BG9" s="6"/>
      <c r="BH9" s="6"/>
      <c r="BI9" s="7"/>
      <c r="BK9" s="6"/>
      <c r="BL9" s="6"/>
      <c r="BM9" s="7"/>
    </row>
    <row r="10" spans="1:65" ht="13" x14ac:dyDescent="0.3">
      <c r="A10" s="20">
        <f t="shared" si="3"/>
        <v>7125</v>
      </c>
      <c r="B10" s="81">
        <f t="shared" si="1"/>
        <v>219</v>
      </c>
      <c r="C10" s="41" t="s">
        <v>2</v>
      </c>
      <c r="D10" s="25">
        <v>0.85902777777777783</v>
      </c>
      <c r="E10" s="38"/>
      <c r="F10" s="38"/>
      <c r="H10" s="20">
        <f t="shared" si="0"/>
        <v>6025</v>
      </c>
      <c r="I10" s="82">
        <f t="shared" si="2"/>
        <v>955</v>
      </c>
      <c r="J10" s="39" t="s">
        <v>2</v>
      </c>
      <c r="K10" s="25">
        <v>3.0555555555555555E-2</v>
      </c>
      <c r="L10" s="38">
        <v>42563</v>
      </c>
      <c r="M10" s="35">
        <f t="shared" ref="M10:M49" si="4">L10-L9</f>
        <v>8511</v>
      </c>
      <c r="N10" s="1" t="s">
        <v>23</v>
      </c>
      <c r="O10" s="4"/>
      <c r="P10" s="29"/>
      <c r="Q10" s="3"/>
      <c r="R10" s="8"/>
      <c r="S10" s="4"/>
      <c r="T10" s="4"/>
      <c r="U10" s="3"/>
      <c r="V10" s="8"/>
      <c r="W10" s="4"/>
      <c r="X10" s="4"/>
      <c r="Y10" s="3"/>
      <c r="Z10" s="8"/>
      <c r="AA10" s="4"/>
      <c r="AB10" s="4"/>
      <c r="AC10" s="3"/>
      <c r="AD10" s="8"/>
      <c r="AE10" s="4"/>
      <c r="AF10" s="4"/>
      <c r="AG10" s="3"/>
      <c r="AH10" s="8"/>
      <c r="AI10" s="4"/>
      <c r="AJ10" s="4"/>
      <c r="AK10" s="3"/>
      <c r="AL10" s="8"/>
      <c r="AM10" s="4"/>
      <c r="AN10" s="4"/>
      <c r="AO10" s="3"/>
      <c r="AP10" s="8"/>
      <c r="AQ10" s="4"/>
      <c r="AR10" s="4"/>
      <c r="AS10" s="3"/>
      <c r="AT10" s="8"/>
      <c r="AU10" s="4"/>
      <c r="AV10" s="4"/>
      <c r="AW10" s="3"/>
      <c r="AX10" s="8"/>
      <c r="AY10" s="4"/>
      <c r="AZ10" s="4"/>
      <c r="BA10" s="3"/>
      <c r="BB10" s="8"/>
      <c r="BC10" s="4"/>
      <c r="BD10" s="4"/>
      <c r="BE10" s="3"/>
      <c r="BG10" s="4"/>
      <c r="BH10" s="4"/>
      <c r="BI10" s="3"/>
      <c r="BK10" s="4"/>
      <c r="BL10" s="4"/>
      <c r="BM10" s="3"/>
    </row>
    <row r="11" spans="1:65" ht="13" x14ac:dyDescent="0.3">
      <c r="A11" s="23">
        <f t="shared" si="3"/>
        <v>7100</v>
      </c>
      <c r="B11" s="80">
        <f t="shared" si="1"/>
        <v>235</v>
      </c>
      <c r="C11" s="42" t="s">
        <v>3</v>
      </c>
      <c r="D11" s="25">
        <v>0.86250000000000004</v>
      </c>
      <c r="E11" s="38"/>
      <c r="F11" s="38"/>
      <c r="H11" s="23">
        <f t="shared" si="0"/>
        <v>6000</v>
      </c>
      <c r="I11" s="23">
        <f t="shared" si="2"/>
        <v>971</v>
      </c>
      <c r="J11" s="40" t="s">
        <v>3</v>
      </c>
      <c r="K11" s="22">
        <v>3.4722222222222224E-2</v>
      </c>
      <c r="L11" s="38">
        <v>51073</v>
      </c>
      <c r="M11" s="35">
        <f t="shared" si="4"/>
        <v>8510</v>
      </c>
      <c r="N11" s="1">
        <f>SUM(L12*3)+4887</f>
        <v>180447</v>
      </c>
      <c r="O11" s="4"/>
      <c r="P11" s="4"/>
      <c r="Q11" s="3"/>
      <c r="R11" s="1"/>
      <c r="S11" s="4"/>
      <c r="T11" s="4"/>
      <c r="U11" s="3"/>
      <c r="V11" s="1"/>
      <c r="W11" s="4"/>
      <c r="X11" s="4"/>
      <c r="Y11" s="3"/>
      <c r="Z11" s="1"/>
      <c r="AA11" s="4"/>
      <c r="AB11" s="4"/>
      <c r="AC11" s="3"/>
      <c r="AD11" s="1"/>
      <c r="AE11" s="4"/>
      <c r="AF11" s="4"/>
      <c r="AG11" s="3"/>
      <c r="AH11" s="1"/>
      <c r="AI11" s="4"/>
      <c r="AJ11" s="4"/>
      <c r="AK11" s="3"/>
      <c r="AL11" s="1"/>
      <c r="AM11" s="4"/>
      <c r="AN11" s="4"/>
      <c r="AO11" s="3"/>
      <c r="AP11" s="1"/>
      <c r="AQ11" s="4"/>
      <c r="AR11" s="4"/>
      <c r="AS11" s="3"/>
      <c r="AT11" s="1"/>
      <c r="AU11" s="4"/>
      <c r="AV11" s="4"/>
      <c r="AW11" s="3"/>
      <c r="AX11" s="1"/>
      <c r="AY11" s="4"/>
      <c r="AZ11" s="4"/>
      <c r="BA11" s="3"/>
      <c r="BB11" s="1"/>
      <c r="BC11" s="4"/>
      <c r="BD11" s="4"/>
      <c r="BE11" s="3"/>
      <c r="BG11" s="4"/>
      <c r="BH11" s="4"/>
      <c r="BI11" s="3"/>
      <c r="BK11" s="4"/>
      <c r="BL11" s="4"/>
      <c r="BM11" s="3"/>
    </row>
    <row r="12" spans="1:65" ht="13" x14ac:dyDescent="0.3">
      <c r="A12" s="20">
        <f t="shared" si="3"/>
        <v>7075</v>
      </c>
      <c r="B12" s="81">
        <f t="shared" si="1"/>
        <v>251</v>
      </c>
      <c r="C12" s="39" t="s">
        <v>2</v>
      </c>
      <c r="D12" s="25">
        <v>0.86597222222222225</v>
      </c>
      <c r="E12" s="38"/>
      <c r="F12" s="38"/>
      <c r="H12" s="20">
        <f t="shared" si="0"/>
        <v>5975</v>
      </c>
      <c r="I12" s="82">
        <f t="shared" si="2"/>
        <v>987</v>
      </c>
      <c r="J12" s="41" t="s">
        <v>2</v>
      </c>
      <c r="K12" s="22">
        <v>3.8194444444444441E-2</v>
      </c>
      <c r="L12" s="38">
        <v>58520</v>
      </c>
      <c r="M12" s="35">
        <f t="shared" si="4"/>
        <v>7447</v>
      </c>
      <c r="O12" s="83">
        <v>5175</v>
      </c>
      <c r="P12" s="83">
        <f>P7+16</f>
        <v>1691</v>
      </c>
      <c r="Q12" s="83" t="s">
        <v>2</v>
      </c>
      <c r="R12" s="79" t="s">
        <v>19</v>
      </c>
      <c r="S12" s="63" t="s">
        <v>32</v>
      </c>
      <c r="T12" s="4"/>
      <c r="U12" s="3"/>
      <c r="V12" s="1"/>
      <c r="W12" s="4"/>
      <c r="X12" s="4"/>
      <c r="Y12" s="3"/>
      <c r="Z12" s="1"/>
      <c r="AA12" s="4"/>
      <c r="AB12" s="4"/>
      <c r="AC12" s="3"/>
      <c r="AD12" s="1"/>
      <c r="AE12" s="4"/>
      <c r="AF12" s="4"/>
      <c r="AG12" s="3"/>
      <c r="AH12" s="1"/>
      <c r="AI12" s="4"/>
      <c r="AJ12" s="4"/>
      <c r="AK12" s="3"/>
      <c r="AL12" s="1"/>
      <c r="AM12" s="4"/>
      <c r="AN12" s="4"/>
      <c r="AO12" s="3"/>
      <c r="AP12" s="1"/>
      <c r="AQ12" s="4"/>
      <c r="AR12" s="4"/>
      <c r="AS12" s="3"/>
      <c r="AT12" s="1"/>
      <c r="AU12" s="4"/>
      <c r="AV12" s="4"/>
      <c r="AW12" s="3"/>
      <c r="AX12" s="1"/>
      <c r="AY12" s="4"/>
      <c r="AZ12" s="4"/>
      <c r="BA12" s="3"/>
      <c r="BB12" s="1"/>
      <c r="BC12" s="4"/>
      <c r="BD12" s="4"/>
      <c r="BE12" s="3"/>
      <c r="BG12" s="4"/>
      <c r="BH12" s="4"/>
      <c r="BI12" s="3"/>
      <c r="BK12" s="4"/>
      <c r="BL12" s="4"/>
      <c r="BM12" s="3"/>
    </row>
    <row r="13" spans="1:65" ht="13" x14ac:dyDescent="0.3">
      <c r="A13" s="23">
        <f t="shared" si="3"/>
        <v>7050</v>
      </c>
      <c r="B13" s="80">
        <f t="shared" si="1"/>
        <v>267</v>
      </c>
      <c r="C13" s="40" t="s">
        <v>3</v>
      </c>
      <c r="D13" s="25">
        <v>0.86944444444444446</v>
      </c>
      <c r="E13" s="38"/>
      <c r="F13" s="38"/>
      <c r="H13" s="23">
        <f t="shared" si="0"/>
        <v>5950</v>
      </c>
      <c r="I13" s="23">
        <f t="shared" si="2"/>
        <v>1003</v>
      </c>
      <c r="J13" s="42" t="s">
        <v>3</v>
      </c>
      <c r="K13" s="22">
        <v>4.2361111111111106E-2</v>
      </c>
      <c r="L13" s="38">
        <v>9586</v>
      </c>
      <c r="M13" s="35"/>
      <c r="O13" s="77">
        <v>5175</v>
      </c>
      <c r="P13" s="77">
        <f t="shared" ref="P13:P25" si="5">P12+16</f>
        <v>1707</v>
      </c>
      <c r="Q13" s="77" t="s">
        <v>3</v>
      </c>
      <c r="R13" s="79" t="s">
        <v>19</v>
      </c>
      <c r="S13" s="4"/>
      <c r="T13" s="4"/>
      <c r="U13" s="3"/>
      <c r="V13" s="1"/>
      <c r="W13" s="4"/>
      <c r="X13" s="4"/>
      <c r="Y13" s="3"/>
      <c r="Z13" s="1"/>
      <c r="AA13" s="4"/>
      <c r="AB13" s="4"/>
      <c r="AC13" s="3"/>
      <c r="AD13" s="1"/>
      <c r="AE13" s="4"/>
      <c r="AF13" s="4"/>
      <c r="AG13" s="3"/>
      <c r="AH13" s="1"/>
      <c r="AI13" s="4"/>
      <c r="AJ13" s="4"/>
      <c r="AK13" s="3"/>
      <c r="AL13" s="1"/>
      <c r="AM13" s="4"/>
      <c r="AN13" s="4"/>
      <c r="AO13" s="3"/>
      <c r="AP13" s="1"/>
      <c r="AQ13" s="4"/>
      <c r="AR13" s="4"/>
      <c r="AS13" s="3"/>
      <c r="AT13" s="1"/>
      <c r="AU13" s="4"/>
      <c r="AV13" s="4"/>
      <c r="AW13" s="3"/>
      <c r="AX13" s="1"/>
      <c r="AY13" s="4"/>
      <c r="AZ13" s="4"/>
      <c r="BA13" s="3"/>
      <c r="BB13" s="1"/>
      <c r="BC13" s="4"/>
      <c r="BD13" s="4"/>
      <c r="BE13" s="3"/>
      <c r="BG13" s="4"/>
      <c r="BH13" s="4"/>
      <c r="BI13" s="3"/>
      <c r="BK13" s="4"/>
      <c r="BL13" s="4"/>
      <c r="BM13" s="3"/>
    </row>
    <row r="14" spans="1:65" ht="13" x14ac:dyDescent="0.3">
      <c r="A14" s="20">
        <f t="shared" si="3"/>
        <v>7025</v>
      </c>
      <c r="B14" s="81">
        <f t="shared" si="1"/>
        <v>283</v>
      </c>
      <c r="C14" s="41" t="s">
        <v>2</v>
      </c>
      <c r="D14" s="25">
        <v>0.87291666666666667</v>
      </c>
      <c r="E14" s="38"/>
      <c r="F14" s="38"/>
      <c r="H14" s="20">
        <f t="shared" si="0"/>
        <v>5925</v>
      </c>
      <c r="I14" s="82">
        <f t="shared" si="2"/>
        <v>1019</v>
      </c>
      <c r="J14" s="39" t="s">
        <v>2</v>
      </c>
      <c r="K14" s="25">
        <v>4.6527777777777779E-2</v>
      </c>
      <c r="L14" s="38">
        <v>18096</v>
      </c>
      <c r="M14" s="35">
        <f t="shared" si="4"/>
        <v>8510</v>
      </c>
      <c r="O14" s="20">
        <v>5175</v>
      </c>
      <c r="P14" s="82">
        <f t="shared" si="5"/>
        <v>1723</v>
      </c>
      <c r="Q14" s="41" t="s">
        <v>2</v>
      </c>
      <c r="R14" s="25">
        <v>0.25763888888888892</v>
      </c>
      <c r="S14" s="6"/>
      <c r="T14" s="6"/>
      <c r="U14" s="2"/>
      <c r="V14" s="1"/>
      <c r="W14" s="6"/>
      <c r="X14" s="6"/>
      <c r="Y14" s="2"/>
      <c r="Z14" s="1"/>
      <c r="AA14" s="6"/>
      <c r="AB14" s="6"/>
      <c r="AC14" s="2"/>
      <c r="AD14" s="1"/>
      <c r="AE14" s="6"/>
      <c r="AF14" s="6"/>
      <c r="AG14" s="2"/>
      <c r="AH14" s="1"/>
      <c r="AI14" s="6"/>
      <c r="AJ14" s="6"/>
      <c r="AK14" s="2"/>
      <c r="AL14" s="1"/>
      <c r="AM14" s="6"/>
      <c r="AN14" s="6"/>
      <c r="AO14" s="2"/>
      <c r="AP14" s="1"/>
      <c r="AQ14" s="6"/>
      <c r="AR14" s="6"/>
      <c r="AS14" s="2"/>
      <c r="AT14" s="1"/>
      <c r="AU14" s="6"/>
      <c r="AV14" s="6"/>
      <c r="AW14" s="2"/>
      <c r="AX14" s="1"/>
      <c r="AY14" s="6"/>
      <c r="AZ14" s="6"/>
      <c r="BA14" s="2"/>
      <c r="BB14" s="1"/>
      <c r="BC14" s="6"/>
      <c r="BD14" s="6"/>
      <c r="BE14" s="2"/>
      <c r="BG14" s="6"/>
      <c r="BH14" s="6"/>
      <c r="BI14" s="2"/>
      <c r="BK14" s="6"/>
      <c r="BL14" s="6"/>
      <c r="BM14" s="2"/>
    </row>
    <row r="15" spans="1:65" ht="13" x14ac:dyDescent="0.3">
      <c r="A15" s="23">
        <f t="shared" si="3"/>
        <v>7000</v>
      </c>
      <c r="B15" s="80">
        <f t="shared" si="1"/>
        <v>299</v>
      </c>
      <c r="C15" s="42" t="s">
        <v>3</v>
      </c>
      <c r="D15" s="25">
        <v>0.87638888888888899</v>
      </c>
      <c r="E15" s="38"/>
      <c r="F15" s="38"/>
      <c r="H15" s="23">
        <f t="shared" si="0"/>
        <v>5900</v>
      </c>
      <c r="I15" s="23">
        <f t="shared" si="2"/>
        <v>1035</v>
      </c>
      <c r="J15" s="40" t="s">
        <v>3</v>
      </c>
      <c r="K15" s="22">
        <v>5.0694444444444452E-2</v>
      </c>
      <c r="L15" s="38">
        <v>26606</v>
      </c>
      <c r="M15" s="35">
        <f t="shared" si="4"/>
        <v>8510</v>
      </c>
      <c r="O15" s="23">
        <v>5150</v>
      </c>
      <c r="P15" s="23">
        <f t="shared" si="5"/>
        <v>1739</v>
      </c>
      <c r="Q15" s="42" t="s">
        <v>3</v>
      </c>
      <c r="R15" s="25">
        <v>0.26111111111111113</v>
      </c>
      <c r="S15" s="6"/>
      <c r="T15" s="6"/>
      <c r="U15" s="2"/>
      <c r="V15" s="1"/>
      <c r="W15" s="6"/>
      <c r="X15" s="6"/>
      <c r="Y15" s="2"/>
      <c r="Z15" s="1"/>
      <c r="AA15" s="6"/>
      <c r="AB15" s="6"/>
      <c r="AC15" s="2"/>
      <c r="AD15" s="1"/>
      <c r="AE15" s="6"/>
      <c r="AF15" s="6"/>
      <c r="AG15" s="2"/>
      <c r="AH15" s="1"/>
      <c r="AI15" s="6"/>
      <c r="AJ15" s="6"/>
      <c r="AK15" s="2"/>
      <c r="AL15" s="1"/>
      <c r="AM15" s="6"/>
      <c r="AN15" s="6"/>
      <c r="AO15" s="2"/>
      <c r="AP15" s="1"/>
      <c r="AQ15" s="6"/>
      <c r="AR15" s="6"/>
      <c r="AS15" s="2"/>
      <c r="AT15" s="1"/>
      <c r="AU15" s="6"/>
      <c r="AV15" s="6"/>
      <c r="AW15" s="2"/>
      <c r="AX15" s="1"/>
      <c r="AY15" s="6"/>
      <c r="AZ15" s="6"/>
      <c r="BA15" s="2"/>
      <c r="BB15" s="1"/>
      <c r="BC15" s="6"/>
      <c r="BD15" s="6"/>
      <c r="BE15" s="2"/>
      <c r="BG15" s="6"/>
      <c r="BH15" s="6"/>
      <c r="BI15" s="2"/>
      <c r="BK15" s="6"/>
      <c r="BL15" s="6"/>
      <c r="BM15" s="2"/>
    </row>
    <row r="16" spans="1:65" ht="13" x14ac:dyDescent="0.3">
      <c r="A16" s="20">
        <f t="shared" si="3"/>
        <v>6975</v>
      </c>
      <c r="B16" s="81">
        <f t="shared" si="1"/>
        <v>315</v>
      </c>
      <c r="C16" s="39" t="s">
        <v>2</v>
      </c>
      <c r="D16" s="25">
        <v>0.88055555555555554</v>
      </c>
      <c r="E16" s="38"/>
      <c r="F16" s="38"/>
      <c r="H16" s="20">
        <f t="shared" si="0"/>
        <v>5875</v>
      </c>
      <c r="I16" s="82">
        <f t="shared" si="2"/>
        <v>1051</v>
      </c>
      <c r="J16" s="41" t="s">
        <v>2</v>
      </c>
      <c r="K16" s="22">
        <v>5.4166666666666669E-2</v>
      </c>
      <c r="L16" s="38">
        <v>35116</v>
      </c>
      <c r="M16" s="35">
        <f t="shared" si="4"/>
        <v>8510</v>
      </c>
      <c r="O16" s="20">
        <v>5125</v>
      </c>
      <c r="P16" s="82">
        <f t="shared" si="5"/>
        <v>1755</v>
      </c>
      <c r="Q16" s="39" t="s">
        <v>2</v>
      </c>
      <c r="R16" s="25">
        <v>0.26458333333333334</v>
      </c>
      <c r="S16" s="6"/>
      <c r="T16" s="6"/>
      <c r="U16" s="2"/>
      <c r="V16" s="1"/>
      <c r="W16" s="6"/>
      <c r="X16" s="6"/>
      <c r="Y16" s="2"/>
      <c r="Z16" s="1"/>
      <c r="AA16" s="6"/>
      <c r="AB16" s="6"/>
      <c r="AC16" s="2"/>
      <c r="AD16" s="1"/>
      <c r="AE16" s="6"/>
      <c r="AF16" s="6"/>
      <c r="AG16" s="2"/>
      <c r="AH16" s="1"/>
      <c r="AI16" s="6"/>
      <c r="AJ16" s="6"/>
      <c r="AK16" s="2"/>
      <c r="AL16" s="1"/>
      <c r="AM16" s="6"/>
      <c r="AN16" s="6"/>
      <c r="AO16" s="2"/>
      <c r="AP16" s="1"/>
      <c r="AQ16" s="6"/>
      <c r="AR16" s="6"/>
      <c r="AS16" s="2"/>
      <c r="AT16" s="1"/>
      <c r="AU16" s="6"/>
      <c r="AV16" s="6"/>
      <c r="AW16" s="2"/>
      <c r="AX16" s="1"/>
      <c r="AY16" s="6"/>
      <c r="AZ16" s="6"/>
      <c r="BA16" s="2"/>
      <c r="BB16" s="1"/>
      <c r="BC16" s="6"/>
      <c r="BD16" s="6"/>
      <c r="BE16" s="2"/>
      <c r="BG16" s="6"/>
      <c r="BH16" s="6"/>
      <c r="BI16" s="2"/>
      <c r="BK16" s="6"/>
      <c r="BL16" s="6"/>
      <c r="BM16" s="2"/>
    </row>
    <row r="17" spans="1:65" ht="13" x14ac:dyDescent="0.3">
      <c r="A17" s="23">
        <f t="shared" si="3"/>
        <v>6950</v>
      </c>
      <c r="B17" s="80">
        <f t="shared" si="1"/>
        <v>331</v>
      </c>
      <c r="C17" s="40" t="s">
        <v>3</v>
      </c>
      <c r="D17" s="25">
        <v>0.88402777777777775</v>
      </c>
      <c r="E17" s="38"/>
      <c r="F17" s="38"/>
      <c r="H17" s="23">
        <f t="shared" si="0"/>
        <v>5850</v>
      </c>
      <c r="I17" s="23">
        <f t="shared" si="2"/>
        <v>1067</v>
      </c>
      <c r="J17" s="42" t="s">
        <v>3</v>
      </c>
      <c r="K17" s="22">
        <v>5.7638888888888885E-2</v>
      </c>
      <c r="L17" s="38">
        <v>43627</v>
      </c>
      <c r="M17" s="35">
        <f t="shared" si="4"/>
        <v>8511</v>
      </c>
      <c r="O17" s="23">
        <v>5100</v>
      </c>
      <c r="P17" s="23">
        <f t="shared" si="5"/>
        <v>1771</v>
      </c>
      <c r="Q17" s="40" t="s">
        <v>3</v>
      </c>
      <c r="R17" s="25">
        <v>0.26874999999999999</v>
      </c>
      <c r="S17" s="6"/>
      <c r="T17" s="6"/>
      <c r="U17" s="2"/>
      <c r="V17" s="1"/>
      <c r="W17" s="6"/>
      <c r="X17" s="6"/>
      <c r="Y17" s="2"/>
      <c r="Z17" s="1"/>
      <c r="AA17" s="6"/>
      <c r="AB17" s="6"/>
      <c r="AC17" s="2"/>
      <c r="AD17" s="1"/>
      <c r="AE17" s="6"/>
      <c r="AF17" s="6"/>
      <c r="AG17" s="2"/>
      <c r="AH17" s="1"/>
      <c r="AI17" s="6"/>
      <c r="AJ17" s="6"/>
      <c r="AK17" s="2"/>
      <c r="AL17" s="1"/>
      <c r="AM17" s="6"/>
      <c r="AN17" s="6"/>
      <c r="AO17" s="2"/>
      <c r="AP17" s="1"/>
      <c r="AQ17" s="6"/>
      <c r="AR17" s="6"/>
      <c r="AS17" s="2"/>
      <c r="AT17" s="1"/>
      <c r="AU17" s="6"/>
      <c r="AV17" s="6"/>
      <c r="AW17" s="2"/>
      <c r="AX17" s="1"/>
      <c r="AY17" s="6"/>
      <c r="AZ17" s="6"/>
      <c r="BA17" s="2"/>
      <c r="BB17" s="1"/>
      <c r="BC17" s="6"/>
      <c r="BD17" s="6"/>
      <c r="BE17" s="2"/>
      <c r="BG17" s="6"/>
      <c r="BH17" s="6"/>
      <c r="BI17" s="2"/>
      <c r="BK17" s="6"/>
      <c r="BL17" s="6"/>
      <c r="BM17" s="2"/>
    </row>
    <row r="18" spans="1:65" ht="13" x14ac:dyDescent="0.3">
      <c r="A18" s="20">
        <f t="shared" si="3"/>
        <v>6925</v>
      </c>
      <c r="B18" s="81">
        <f t="shared" si="1"/>
        <v>347</v>
      </c>
      <c r="C18" s="41" t="s">
        <v>2</v>
      </c>
      <c r="D18" s="25">
        <v>0.88749999999999996</v>
      </c>
      <c r="E18" s="38"/>
      <c r="F18" s="38"/>
      <c r="H18" s="20">
        <f t="shared" si="0"/>
        <v>5825</v>
      </c>
      <c r="I18" s="82">
        <f t="shared" si="2"/>
        <v>1083</v>
      </c>
      <c r="J18" s="39" t="s">
        <v>2</v>
      </c>
      <c r="K18" s="25">
        <v>6.1805555555555558E-2</v>
      </c>
      <c r="L18" s="38">
        <v>52137</v>
      </c>
      <c r="M18" s="35">
        <f t="shared" si="4"/>
        <v>8510</v>
      </c>
      <c r="O18" s="20">
        <v>5075</v>
      </c>
      <c r="P18" s="82">
        <f t="shared" si="5"/>
        <v>1787</v>
      </c>
      <c r="Q18" s="41" t="s">
        <v>2</v>
      </c>
      <c r="R18" s="25">
        <v>0.2722222222222222</v>
      </c>
      <c r="S18" s="4"/>
      <c r="T18" s="4"/>
      <c r="U18" s="3"/>
      <c r="V18" s="8"/>
      <c r="W18" s="4"/>
      <c r="X18" s="4"/>
      <c r="Y18" s="3"/>
      <c r="Z18" s="8"/>
      <c r="AA18" s="4"/>
      <c r="AB18" s="4"/>
      <c r="AC18" s="3"/>
      <c r="AD18" s="8"/>
      <c r="AE18" s="4"/>
      <c r="AF18" s="4"/>
      <c r="AG18" s="3"/>
      <c r="AH18" s="8"/>
      <c r="AI18" s="4"/>
      <c r="AJ18" s="4"/>
      <c r="AK18" s="3"/>
      <c r="AL18" s="8"/>
      <c r="AM18" s="4"/>
      <c r="AN18" s="4"/>
      <c r="AO18" s="3"/>
      <c r="AP18" s="8"/>
      <c r="AQ18" s="4"/>
      <c r="AR18" s="4"/>
      <c r="AS18" s="3"/>
      <c r="AT18" s="8"/>
      <c r="AU18" s="4"/>
      <c r="AV18" s="4"/>
      <c r="AW18" s="3"/>
      <c r="AX18" s="8"/>
      <c r="AY18" s="4"/>
      <c r="AZ18" s="4"/>
      <c r="BA18" s="3"/>
      <c r="BC18" s="4"/>
      <c r="BD18" s="4"/>
      <c r="BE18" s="3"/>
      <c r="BG18" s="4"/>
      <c r="BH18" s="4"/>
      <c r="BI18" s="3"/>
    </row>
    <row r="19" spans="1:65" ht="13" x14ac:dyDescent="0.3">
      <c r="A19" s="23">
        <f t="shared" si="3"/>
        <v>6900</v>
      </c>
      <c r="B19" s="80">
        <f t="shared" si="1"/>
        <v>363</v>
      </c>
      <c r="C19" s="42" t="s">
        <v>3</v>
      </c>
      <c r="D19" s="25">
        <v>0.89097222222222217</v>
      </c>
      <c r="E19" s="38"/>
      <c r="F19" s="38"/>
      <c r="H19" s="23">
        <f t="shared" si="0"/>
        <v>5800</v>
      </c>
      <c r="I19" s="23">
        <f t="shared" si="2"/>
        <v>1099</v>
      </c>
      <c r="J19" s="40" t="s">
        <v>3</v>
      </c>
      <c r="K19" s="22">
        <v>6.458333333333334E-2</v>
      </c>
      <c r="L19" s="38">
        <v>60647</v>
      </c>
      <c r="M19" s="35">
        <f t="shared" si="4"/>
        <v>8510</v>
      </c>
      <c r="O19" s="23">
        <v>5050</v>
      </c>
      <c r="P19" s="23">
        <f t="shared" si="5"/>
        <v>1803</v>
      </c>
      <c r="Q19" s="42" t="s">
        <v>3</v>
      </c>
      <c r="R19" s="25">
        <v>0.27500000000000002</v>
      </c>
      <c r="S19" s="4"/>
      <c r="T19" s="4"/>
      <c r="U19" s="3"/>
      <c r="V19" s="1"/>
      <c r="W19" s="4"/>
      <c r="X19" s="4"/>
      <c r="Y19" s="3"/>
      <c r="Z19" s="1"/>
      <c r="AA19" s="4"/>
      <c r="AB19" s="4"/>
      <c r="AC19" s="3"/>
      <c r="AD19" s="1"/>
      <c r="AE19" s="4"/>
      <c r="AF19" s="4"/>
      <c r="AG19" s="3"/>
      <c r="AH19" s="1"/>
      <c r="AI19" s="4"/>
      <c r="AJ19" s="4"/>
      <c r="AK19" s="3"/>
      <c r="AL19" s="1"/>
      <c r="AM19" s="4"/>
      <c r="AN19" s="4"/>
      <c r="AO19" s="3"/>
      <c r="AP19" s="1"/>
      <c r="AQ19" s="4"/>
      <c r="AR19" s="4"/>
      <c r="AS19" s="3"/>
      <c r="AT19" s="1"/>
      <c r="AU19" s="4"/>
      <c r="AV19" s="4"/>
      <c r="AW19" s="3"/>
      <c r="AX19" s="1"/>
      <c r="AY19" s="4"/>
      <c r="AZ19" s="4"/>
      <c r="BA19" s="3"/>
      <c r="BC19" s="4"/>
      <c r="BD19" s="4"/>
      <c r="BE19" s="3"/>
      <c r="BG19" s="4"/>
      <c r="BH19" s="4"/>
      <c r="BI19" s="3"/>
    </row>
    <row r="20" spans="1:65" ht="13" x14ac:dyDescent="0.3">
      <c r="A20" s="20">
        <f t="shared" si="3"/>
        <v>6875</v>
      </c>
      <c r="B20" s="81">
        <f t="shared" si="1"/>
        <v>379</v>
      </c>
      <c r="C20" s="39" t="s">
        <v>2</v>
      </c>
      <c r="D20" s="25">
        <v>0.89444444444444438</v>
      </c>
      <c r="E20" s="38"/>
      <c r="F20" s="38"/>
      <c r="H20" s="20">
        <f t="shared" si="0"/>
        <v>5775</v>
      </c>
      <c r="I20" s="82">
        <f t="shared" si="2"/>
        <v>1115</v>
      </c>
      <c r="J20" s="41" t="s">
        <v>2</v>
      </c>
      <c r="K20" s="25">
        <v>6.805555555555555E-2</v>
      </c>
      <c r="L20" s="38">
        <v>69157</v>
      </c>
      <c r="M20" s="35">
        <f t="shared" si="4"/>
        <v>8510</v>
      </c>
      <c r="O20" s="20">
        <v>5025</v>
      </c>
      <c r="P20" s="82">
        <f t="shared" si="5"/>
        <v>1819</v>
      </c>
      <c r="Q20" s="41" t="s">
        <v>2</v>
      </c>
      <c r="R20" s="25">
        <v>0.27916666666666667</v>
      </c>
      <c r="S20" s="4"/>
      <c r="T20" s="4"/>
      <c r="U20" s="3"/>
      <c r="V20" s="1"/>
      <c r="W20" s="4"/>
      <c r="X20" s="4"/>
      <c r="Y20" s="3"/>
      <c r="Z20" s="1"/>
      <c r="AA20" s="4"/>
      <c r="AB20" s="4"/>
      <c r="AC20" s="3"/>
      <c r="AD20" s="1"/>
      <c r="AE20" s="4"/>
      <c r="AF20" s="4"/>
      <c r="AG20" s="3"/>
      <c r="AH20" s="1"/>
      <c r="AI20" s="4"/>
      <c r="AJ20" s="4"/>
      <c r="AK20" s="3"/>
      <c r="AL20" s="1"/>
      <c r="AM20" s="4"/>
      <c r="AN20" s="4"/>
      <c r="AO20" s="3"/>
      <c r="AP20" s="1"/>
      <c r="AQ20" s="4"/>
      <c r="AR20" s="4"/>
      <c r="AS20" s="3"/>
      <c r="AT20" s="1"/>
      <c r="AU20" s="4"/>
      <c r="AV20" s="4"/>
      <c r="AW20" s="3"/>
      <c r="AX20" s="1"/>
      <c r="AY20" s="4"/>
      <c r="AZ20" s="4"/>
      <c r="BA20" s="3"/>
      <c r="BB20" s="1"/>
      <c r="BC20" s="4"/>
      <c r="BD20" s="4"/>
      <c r="BE20" s="3"/>
      <c r="BG20" s="4"/>
      <c r="BH20" s="4"/>
      <c r="BI20" s="3"/>
      <c r="BK20" s="4"/>
      <c r="BL20" s="4"/>
      <c r="BM20" s="3"/>
    </row>
    <row r="21" spans="1:65" ht="13" x14ac:dyDescent="0.3">
      <c r="A21" s="23">
        <f t="shared" si="3"/>
        <v>6850</v>
      </c>
      <c r="B21" s="80">
        <f t="shared" si="1"/>
        <v>395</v>
      </c>
      <c r="C21" s="40" t="s">
        <v>3</v>
      </c>
      <c r="D21" s="25">
        <v>0.8979166666666667</v>
      </c>
      <c r="E21" s="38"/>
      <c r="F21" s="38"/>
      <c r="H21" s="23">
        <f t="shared" si="0"/>
        <v>5750</v>
      </c>
      <c r="I21" s="23">
        <f t="shared" si="2"/>
        <v>1131</v>
      </c>
      <c r="J21" s="42" t="s">
        <v>3</v>
      </c>
      <c r="K21" s="22">
        <v>7.2222222222222229E-2</v>
      </c>
      <c r="L21" s="38">
        <v>77668</v>
      </c>
      <c r="M21" s="35">
        <f t="shared" si="4"/>
        <v>8511</v>
      </c>
      <c r="O21" s="23">
        <v>5000</v>
      </c>
      <c r="P21" s="23">
        <f t="shared" si="5"/>
        <v>1835</v>
      </c>
      <c r="Q21" s="42" t="s">
        <v>3</v>
      </c>
      <c r="R21" s="25">
        <v>0.28263888888888888</v>
      </c>
      <c r="S21" s="4"/>
      <c r="T21" s="4"/>
      <c r="U21" s="3"/>
      <c r="V21" s="1"/>
      <c r="W21" s="4"/>
      <c r="X21" s="4"/>
      <c r="Y21" s="3"/>
      <c r="Z21" s="1"/>
      <c r="AA21" s="4"/>
      <c r="AB21" s="4"/>
      <c r="AC21" s="3"/>
      <c r="AD21" s="1"/>
      <c r="AE21" s="4"/>
      <c r="AF21" s="4"/>
      <c r="AG21" s="3"/>
      <c r="AH21" s="1"/>
      <c r="AI21" s="4"/>
      <c r="AJ21" s="4"/>
      <c r="AK21" s="3"/>
      <c r="AL21" s="1"/>
      <c r="AM21" s="4"/>
      <c r="AN21" s="4"/>
      <c r="AO21" s="3"/>
      <c r="AP21" s="1"/>
      <c r="AQ21" s="4"/>
      <c r="AR21" s="4"/>
      <c r="AS21" s="3"/>
      <c r="AT21" s="1"/>
      <c r="AU21" s="4"/>
      <c r="AV21" s="4"/>
      <c r="AW21" s="3"/>
      <c r="AX21" s="1"/>
      <c r="AY21" s="4"/>
      <c r="AZ21" s="4"/>
      <c r="BA21" s="3"/>
      <c r="BB21" s="1"/>
      <c r="BC21" s="4"/>
      <c r="BD21" s="4"/>
      <c r="BE21" s="3"/>
      <c r="BG21" s="4"/>
      <c r="BH21" s="4"/>
      <c r="BI21" s="3"/>
      <c r="BK21" s="4"/>
      <c r="BL21" s="4"/>
      <c r="BM21" s="3"/>
    </row>
    <row r="22" spans="1:65" ht="13" x14ac:dyDescent="0.3">
      <c r="A22" s="20">
        <f t="shared" si="3"/>
        <v>6825</v>
      </c>
      <c r="B22" s="81">
        <f t="shared" si="1"/>
        <v>411</v>
      </c>
      <c r="C22" s="41" t="s">
        <v>2</v>
      </c>
      <c r="D22" s="25">
        <v>0.90138888888888891</v>
      </c>
      <c r="E22" s="38"/>
      <c r="F22" s="38"/>
      <c r="H22" s="20">
        <f t="shared" si="0"/>
        <v>5725</v>
      </c>
      <c r="I22" s="82">
        <f t="shared" si="2"/>
        <v>1147</v>
      </c>
      <c r="J22" s="39" t="s">
        <v>2</v>
      </c>
      <c r="K22" s="25">
        <v>7.5694444444444439E-2</v>
      </c>
      <c r="L22" s="35">
        <v>86178</v>
      </c>
      <c r="M22" s="35">
        <f t="shared" si="4"/>
        <v>8510</v>
      </c>
      <c r="O22" s="20">
        <v>4975</v>
      </c>
      <c r="P22" s="82">
        <f t="shared" si="5"/>
        <v>1851</v>
      </c>
      <c r="Q22" s="39" t="s">
        <v>2</v>
      </c>
      <c r="R22" s="25">
        <v>0.28611111111111115</v>
      </c>
      <c r="S22" s="6"/>
      <c r="T22" s="6"/>
      <c r="U22" s="2"/>
      <c r="V22" s="1"/>
      <c r="W22" s="6"/>
      <c r="X22" s="6"/>
      <c r="Y22" s="2"/>
      <c r="Z22" s="1"/>
      <c r="AA22" s="6"/>
      <c r="AB22" s="6"/>
      <c r="AC22" s="2"/>
      <c r="AD22" s="1"/>
      <c r="AE22" s="6"/>
      <c r="AF22" s="6"/>
      <c r="AG22" s="2"/>
      <c r="AH22" s="1"/>
      <c r="AI22" s="6"/>
      <c r="AJ22" s="6"/>
      <c r="AK22" s="2"/>
      <c r="AL22" s="1"/>
      <c r="AM22" s="6"/>
      <c r="AN22" s="6"/>
      <c r="AO22" s="2"/>
      <c r="AP22" s="1"/>
      <c r="AQ22" s="6"/>
      <c r="AR22" s="6"/>
      <c r="AS22" s="2"/>
      <c r="AT22" s="1"/>
      <c r="AU22" s="6"/>
      <c r="AV22" s="6"/>
      <c r="AW22" s="2"/>
      <c r="AX22" s="1"/>
      <c r="AY22" s="6"/>
      <c r="AZ22" s="6"/>
      <c r="BA22" s="2"/>
      <c r="BB22" s="1"/>
      <c r="BC22" s="6"/>
      <c r="BD22" s="6"/>
      <c r="BE22" s="2"/>
      <c r="BG22" s="6"/>
      <c r="BH22" s="6"/>
      <c r="BI22" s="2"/>
      <c r="BK22" s="6"/>
      <c r="BL22" s="6"/>
      <c r="BM22" s="2"/>
    </row>
    <row r="23" spans="1:65" ht="13" x14ac:dyDescent="0.3">
      <c r="A23" s="23">
        <f t="shared" si="3"/>
        <v>6800</v>
      </c>
      <c r="B23" s="80">
        <f t="shared" si="1"/>
        <v>427</v>
      </c>
      <c r="C23" s="42" t="s">
        <v>3</v>
      </c>
      <c r="D23" s="25">
        <v>0.90555555555555556</v>
      </c>
      <c r="E23" s="38"/>
      <c r="F23" s="38"/>
      <c r="H23" s="23">
        <f t="shared" si="0"/>
        <v>5700</v>
      </c>
      <c r="I23" s="23">
        <f t="shared" si="2"/>
        <v>1163</v>
      </c>
      <c r="J23" s="40" t="s">
        <v>3</v>
      </c>
      <c r="K23" s="22">
        <v>7.9861111111111105E-2</v>
      </c>
      <c r="L23" s="49">
        <v>94688</v>
      </c>
      <c r="M23" s="35">
        <f t="shared" si="4"/>
        <v>8510</v>
      </c>
      <c r="O23" s="23">
        <v>4950</v>
      </c>
      <c r="P23" s="23">
        <f t="shared" si="5"/>
        <v>1867</v>
      </c>
      <c r="Q23" s="40" t="s">
        <v>3</v>
      </c>
      <c r="R23" s="25">
        <v>0.28958333333333336</v>
      </c>
      <c r="S23" s="6" t="s">
        <v>33</v>
      </c>
      <c r="T23" s="6"/>
      <c r="U23" s="2"/>
      <c r="V23" s="1"/>
      <c r="W23" s="6"/>
      <c r="X23" s="6"/>
      <c r="Y23" s="2"/>
      <c r="Z23" s="1"/>
      <c r="AA23" s="6"/>
      <c r="AB23" s="6"/>
      <c r="AC23" s="2"/>
      <c r="AD23" s="1"/>
      <c r="AE23" s="6"/>
      <c r="AF23" s="6"/>
      <c r="AG23" s="2"/>
      <c r="AH23" s="1"/>
      <c r="AI23" s="6"/>
      <c r="AJ23" s="6"/>
      <c r="AK23" s="2"/>
      <c r="AL23" s="1"/>
      <c r="AM23" s="6"/>
      <c r="AN23" s="6"/>
      <c r="AO23" s="2"/>
      <c r="AP23" s="1"/>
      <c r="AQ23" s="6"/>
      <c r="AR23" s="6"/>
      <c r="AS23" s="2"/>
      <c r="AT23" s="1"/>
      <c r="AU23" s="6"/>
      <c r="AV23" s="6"/>
      <c r="AW23" s="2"/>
      <c r="AX23" s="1"/>
      <c r="AY23" s="6"/>
      <c r="AZ23" s="6"/>
      <c r="BA23" s="2"/>
      <c r="BB23" s="1"/>
      <c r="BC23" s="6"/>
      <c r="BD23" s="6"/>
      <c r="BE23" s="2"/>
      <c r="BG23" s="6"/>
      <c r="BH23" s="6"/>
      <c r="BI23" s="2"/>
      <c r="BK23" s="6"/>
      <c r="BL23" s="6"/>
      <c r="BM23" s="2"/>
    </row>
    <row r="24" spans="1:65" ht="13" x14ac:dyDescent="0.3">
      <c r="A24" s="20">
        <f t="shared" si="3"/>
        <v>6775</v>
      </c>
      <c r="B24" s="81">
        <f t="shared" si="1"/>
        <v>443</v>
      </c>
      <c r="C24" s="39" t="s">
        <v>2</v>
      </c>
      <c r="D24" s="25">
        <v>0.90902777777777777</v>
      </c>
      <c r="E24" s="38"/>
      <c r="F24" s="38"/>
      <c r="H24" s="21">
        <f t="shared" si="0"/>
        <v>5675</v>
      </c>
      <c r="I24" s="82">
        <f t="shared" si="2"/>
        <v>1179</v>
      </c>
      <c r="J24" s="41" t="s">
        <v>2</v>
      </c>
      <c r="K24" s="73">
        <v>8.3333333333333329E-2</v>
      </c>
      <c r="L24" s="38">
        <v>103198</v>
      </c>
      <c r="M24" s="35">
        <f t="shared" si="4"/>
        <v>8510</v>
      </c>
      <c r="O24" s="20">
        <v>4925</v>
      </c>
      <c r="P24" s="82">
        <f t="shared" si="5"/>
        <v>1883</v>
      </c>
      <c r="Q24" s="41" t="s">
        <v>2</v>
      </c>
      <c r="R24" s="25">
        <v>0.2951388888888889</v>
      </c>
      <c r="T24" s="6"/>
      <c r="U24" s="2"/>
      <c r="V24" s="1"/>
      <c r="W24" s="6"/>
      <c r="X24" s="6"/>
      <c r="Y24" s="2"/>
      <c r="Z24" s="1"/>
      <c r="AA24" s="6"/>
      <c r="AB24" s="6"/>
      <c r="AC24" s="2"/>
      <c r="AD24" s="1"/>
      <c r="AE24" s="6"/>
      <c r="AF24" s="6"/>
      <c r="AG24" s="2"/>
      <c r="AH24" s="1"/>
      <c r="AI24" s="6"/>
      <c r="AJ24" s="6"/>
      <c r="AK24" s="2"/>
      <c r="AL24" s="1"/>
      <c r="AM24" s="6"/>
      <c r="AN24" s="6"/>
      <c r="AO24" s="2"/>
      <c r="AP24" s="1"/>
      <c r="AQ24" s="6"/>
      <c r="AR24" s="6"/>
      <c r="AS24" s="2"/>
      <c r="AT24" s="1"/>
      <c r="AU24" s="6"/>
      <c r="AV24" s="6"/>
      <c r="AW24" s="2"/>
      <c r="AX24" s="1"/>
      <c r="AY24" s="6"/>
      <c r="AZ24" s="6"/>
      <c r="BA24" s="2"/>
      <c r="BB24" s="1"/>
      <c r="BC24" s="6"/>
      <c r="BD24" s="6"/>
      <c r="BE24" s="2"/>
      <c r="BG24" s="6"/>
      <c r="BH24" s="6"/>
      <c r="BI24" s="2"/>
      <c r="BK24" s="6"/>
      <c r="BL24" s="6"/>
      <c r="BM24" s="2"/>
    </row>
    <row r="25" spans="1:65" ht="13" x14ac:dyDescent="0.3">
      <c r="A25" s="23">
        <f t="shared" si="3"/>
        <v>6750</v>
      </c>
      <c r="B25" s="80">
        <f t="shared" si="1"/>
        <v>459</v>
      </c>
      <c r="C25" s="40" t="s">
        <v>3</v>
      </c>
      <c r="D25" s="25">
        <v>0.91249999999999998</v>
      </c>
      <c r="E25" s="38"/>
      <c r="F25" s="38"/>
      <c r="G25" s="35" t="s">
        <v>24</v>
      </c>
      <c r="H25" s="84">
        <f t="shared" si="0"/>
        <v>5650</v>
      </c>
      <c r="I25" s="23">
        <f t="shared" si="2"/>
        <v>1195</v>
      </c>
      <c r="J25" s="42" t="s">
        <v>3</v>
      </c>
      <c r="K25" s="73">
        <v>8.7499999999999994E-2</v>
      </c>
      <c r="L25" s="38">
        <v>111709</v>
      </c>
      <c r="M25" s="35">
        <f t="shared" si="4"/>
        <v>8511</v>
      </c>
      <c r="O25" s="23">
        <v>4900</v>
      </c>
      <c r="P25" s="23">
        <f t="shared" si="5"/>
        <v>1899</v>
      </c>
      <c r="Q25" s="42" t="s">
        <v>3</v>
      </c>
      <c r="R25" s="25">
        <v>0.3</v>
      </c>
      <c r="T25" s="6"/>
      <c r="U25" s="2"/>
      <c r="V25" s="1"/>
      <c r="W25" s="6"/>
      <c r="X25" s="6"/>
      <c r="Y25" s="2"/>
      <c r="Z25" s="1"/>
      <c r="AA25" s="6"/>
      <c r="AB25" s="6"/>
      <c r="AC25" s="2"/>
      <c r="AD25" s="1"/>
      <c r="AE25" s="6"/>
      <c r="AF25" s="6"/>
      <c r="AG25" s="2"/>
      <c r="AH25" s="1"/>
      <c r="AI25" s="6"/>
      <c r="AJ25" s="6"/>
      <c r="AK25" s="2"/>
      <c r="AL25" s="1"/>
      <c r="AM25" s="6"/>
      <c r="AN25" s="6"/>
      <c r="AO25" s="2"/>
      <c r="AP25" s="1"/>
      <c r="AQ25" s="6"/>
      <c r="AR25" s="6"/>
      <c r="AS25" s="2"/>
      <c r="AT25" s="1"/>
      <c r="AU25" s="6"/>
      <c r="AV25" s="6"/>
      <c r="AW25" s="2"/>
      <c r="AX25" s="1"/>
      <c r="AY25" s="6"/>
      <c r="AZ25" s="6"/>
      <c r="BA25" s="2"/>
      <c r="BB25" s="1"/>
      <c r="BC25" s="6"/>
      <c r="BD25" s="6"/>
      <c r="BE25" s="2"/>
      <c r="BG25" s="6"/>
      <c r="BH25" s="6"/>
      <c r="BI25" s="2"/>
      <c r="BK25" s="6"/>
      <c r="BL25" s="6"/>
      <c r="BM25" s="2"/>
    </row>
    <row r="26" spans="1:65" ht="13" x14ac:dyDescent="0.3">
      <c r="A26" s="20">
        <f t="shared" si="3"/>
        <v>6725</v>
      </c>
      <c r="B26" s="81">
        <f t="shared" si="1"/>
        <v>475</v>
      </c>
      <c r="C26" s="41" t="s">
        <v>2</v>
      </c>
      <c r="D26" s="25">
        <v>0.9159722222222223</v>
      </c>
      <c r="E26" s="38"/>
      <c r="F26" s="38"/>
      <c r="G26" s="35">
        <f>(132984*3)+11093</f>
        <v>410045</v>
      </c>
      <c r="H26" s="74">
        <v>5625</v>
      </c>
      <c r="I26" s="82">
        <f t="shared" si="2"/>
        <v>1211</v>
      </c>
      <c r="J26" s="39" t="s">
        <v>2</v>
      </c>
      <c r="K26" s="76">
        <v>9.0972222222222218E-2</v>
      </c>
      <c r="L26" s="38">
        <v>120219</v>
      </c>
      <c r="M26" s="35">
        <f t="shared" si="4"/>
        <v>8510</v>
      </c>
      <c r="N26" s="1" t="s">
        <v>24</v>
      </c>
      <c r="O26" s="11"/>
      <c r="P26" s="11"/>
      <c r="Q26" s="3"/>
      <c r="R26" s="52"/>
      <c r="T26" s="4"/>
      <c r="U26" s="3"/>
      <c r="V26" s="8"/>
      <c r="W26" s="4"/>
      <c r="X26" s="4"/>
      <c r="Y26" s="3"/>
      <c r="Z26" s="8"/>
      <c r="AA26" s="4"/>
      <c r="AB26" s="4"/>
      <c r="AC26" s="3"/>
      <c r="AD26" s="8"/>
      <c r="AE26" s="4"/>
      <c r="AF26" s="4"/>
      <c r="AG26" s="3"/>
      <c r="AH26" s="8"/>
      <c r="AI26" s="4"/>
      <c r="AJ26" s="4"/>
      <c r="AK26" s="3"/>
      <c r="AL26" s="8"/>
      <c r="AM26" s="4"/>
      <c r="AN26" s="4"/>
      <c r="AO26" s="3"/>
      <c r="AP26" s="8"/>
      <c r="AQ26" s="4"/>
      <c r="AR26" s="4"/>
      <c r="AS26" s="3"/>
      <c r="AT26" s="8"/>
      <c r="AU26" s="4"/>
      <c r="AV26" s="4"/>
      <c r="AW26" s="3"/>
      <c r="AX26" s="8"/>
      <c r="AY26" s="4"/>
      <c r="AZ26" s="4"/>
      <c r="BA26" s="3"/>
      <c r="BB26" s="8"/>
      <c r="BC26" s="4"/>
      <c r="BD26" s="4"/>
      <c r="BE26" s="3"/>
      <c r="BG26" s="4"/>
      <c r="BH26" s="4"/>
      <c r="BI26" s="3"/>
      <c r="BK26" s="4"/>
      <c r="BL26" s="4"/>
      <c r="BM26" s="3"/>
    </row>
    <row r="27" spans="1:65" ht="13" x14ac:dyDescent="0.3">
      <c r="A27" s="23">
        <f t="shared" si="3"/>
        <v>6700</v>
      </c>
      <c r="B27" s="80">
        <f t="shared" si="1"/>
        <v>491</v>
      </c>
      <c r="C27" s="42" t="s">
        <v>3</v>
      </c>
      <c r="D27" s="25">
        <v>0.9194444444444444</v>
      </c>
      <c r="E27" s="38">
        <v>3203</v>
      </c>
      <c r="F27" s="38"/>
      <c r="H27" s="75">
        <v>5600</v>
      </c>
      <c r="I27" s="23">
        <f t="shared" si="2"/>
        <v>1227</v>
      </c>
      <c r="J27" s="40" t="s">
        <v>3</v>
      </c>
      <c r="K27" s="76">
        <v>9.5138888888888884E-2</v>
      </c>
      <c r="L27" s="38">
        <v>128729</v>
      </c>
      <c r="M27" s="35">
        <f t="shared" si="4"/>
        <v>8510</v>
      </c>
      <c r="N27" s="1">
        <f>SUM(L28*3)+11093</f>
        <v>410045</v>
      </c>
      <c r="O27" s="12"/>
      <c r="P27" s="12"/>
      <c r="Q27" s="9"/>
      <c r="R27" s="52"/>
      <c r="T27" s="4"/>
      <c r="U27" s="3"/>
      <c r="V27" s="1"/>
      <c r="W27" s="4"/>
      <c r="X27" s="4"/>
      <c r="Y27" s="3"/>
      <c r="Z27" s="1"/>
      <c r="AA27" s="4"/>
      <c r="AB27" s="4"/>
      <c r="AC27" s="3"/>
      <c r="AD27" s="1"/>
      <c r="AE27" s="4"/>
      <c r="AF27" s="4"/>
      <c r="AG27" s="3"/>
      <c r="AH27" s="1"/>
      <c r="AI27" s="4"/>
      <c r="AJ27" s="4"/>
      <c r="AK27" s="3"/>
      <c r="AL27" s="1"/>
      <c r="AM27" s="4"/>
      <c r="AN27" s="4"/>
      <c r="AO27" s="3"/>
      <c r="AP27" s="1"/>
      <c r="AQ27" s="4"/>
      <c r="AR27" s="4"/>
      <c r="AS27" s="3"/>
      <c r="AT27" s="1"/>
      <c r="AU27" s="4"/>
      <c r="AV27" s="4"/>
      <c r="AW27" s="3"/>
      <c r="AX27" s="1"/>
      <c r="AY27" s="4"/>
      <c r="AZ27" s="4"/>
      <c r="BA27" s="3"/>
      <c r="BB27" s="1"/>
      <c r="BC27" s="4"/>
      <c r="BD27" s="4"/>
      <c r="BE27" s="3"/>
      <c r="BG27" s="4"/>
      <c r="BH27" s="4"/>
      <c r="BI27" s="3"/>
      <c r="BK27" s="4"/>
      <c r="BL27" s="4"/>
      <c r="BM27" s="3"/>
    </row>
    <row r="28" spans="1:65" ht="13" x14ac:dyDescent="0.3">
      <c r="A28" s="20">
        <f t="shared" si="3"/>
        <v>6675</v>
      </c>
      <c r="B28" s="81">
        <f t="shared" si="1"/>
        <v>507</v>
      </c>
      <c r="C28" s="39" t="s">
        <v>2</v>
      </c>
      <c r="D28" s="22">
        <v>0.92361111111111116</v>
      </c>
      <c r="E28" s="38">
        <v>11713</v>
      </c>
      <c r="F28" s="38">
        <f>E28-E27</f>
        <v>8510</v>
      </c>
      <c r="H28" s="74">
        <v>5575</v>
      </c>
      <c r="I28" s="82">
        <f t="shared" si="2"/>
        <v>1243</v>
      </c>
      <c r="J28" s="41" t="s">
        <v>2</v>
      </c>
      <c r="K28" s="25">
        <v>9.8611111111111108E-2</v>
      </c>
      <c r="L28" s="38">
        <v>132984</v>
      </c>
      <c r="M28" s="35">
        <f t="shared" si="4"/>
        <v>4255</v>
      </c>
      <c r="O28" s="11"/>
      <c r="P28" s="11"/>
      <c r="Q28" s="3"/>
      <c r="R28" s="52"/>
      <c r="S28" s="4"/>
      <c r="T28" s="4"/>
      <c r="U28" s="3"/>
      <c r="V28" s="1"/>
      <c r="W28" s="4"/>
      <c r="X28" s="4"/>
      <c r="Y28" s="3"/>
      <c r="Z28" s="1"/>
      <c r="AA28" s="4"/>
      <c r="AB28" s="4"/>
      <c r="AC28" s="3"/>
      <c r="AD28" s="1"/>
      <c r="AE28" s="4"/>
      <c r="AF28" s="4"/>
      <c r="AG28" s="3"/>
      <c r="AH28" s="1"/>
      <c r="AI28" s="4"/>
      <c r="AJ28" s="4"/>
      <c r="AK28" s="3"/>
      <c r="AL28" s="1"/>
      <c r="AM28" s="4"/>
      <c r="AN28" s="4"/>
      <c r="AO28" s="3"/>
      <c r="AP28" s="1"/>
      <c r="AQ28" s="4"/>
      <c r="AR28" s="4"/>
      <c r="AS28" s="3"/>
      <c r="AT28" s="1"/>
      <c r="AU28" s="4"/>
      <c r="AV28" s="4"/>
      <c r="AW28" s="3"/>
      <c r="AX28" s="1"/>
      <c r="AY28" s="4"/>
      <c r="AZ28" s="4"/>
      <c r="BA28" s="3"/>
      <c r="BB28" s="1"/>
      <c r="BC28" s="4"/>
      <c r="BD28" s="4"/>
      <c r="BE28" s="3"/>
      <c r="BG28" s="4"/>
      <c r="BH28" s="4"/>
      <c r="BI28" s="3"/>
      <c r="BK28" s="4"/>
      <c r="BL28" s="4"/>
      <c r="BM28" s="3"/>
    </row>
    <row r="29" spans="1:65" ht="13" x14ac:dyDescent="0.3">
      <c r="A29" s="23">
        <f t="shared" si="3"/>
        <v>6650</v>
      </c>
      <c r="B29" s="80">
        <f t="shared" si="1"/>
        <v>523</v>
      </c>
      <c r="C29" s="40" t="s">
        <v>3</v>
      </c>
      <c r="D29" s="22">
        <v>0.9277777777777777</v>
      </c>
      <c r="E29" s="38">
        <v>20223</v>
      </c>
      <c r="F29" s="38">
        <f>E29-E28</f>
        <v>8510</v>
      </c>
      <c r="H29" s="75">
        <v>5550</v>
      </c>
      <c r="I29" s="23">
        <f t="shared" si="2"/>
        <v>1259</v>
      </c>
      <c r="J29" s="42" t="s">
        <v>3</v>
      </c>
      <c r="K29" s="25">
        <v>0.10277777777777779</v>
      </c>
      <c r="L29" s="35">
        <v>12777</v>
      </c>
      <c r="M29" s="35"/>
      <c r="O29" s="12"/>
      <c r="P29" s="12"/>
      <c r="Q29" s="9"/>
      <c r="R29" s="52"/>
      <c r="S29" s="4"/>
      <c r="T29" s="4"/>
      <c r="U29" s="3"/>
      <c r="V29" s="1"/>
      <c r="W29" s="4"/>
      <c r="X29" s="4"/>
      <c r="Y29" s="3"/>
      <c r="Z29" s="1"/>
      <c r="AA29" s="4"/>
      <c r="AB29" s="4"/>
      <c r="AC29" s="3"/>
      <c r="AD29" s="1"/>
      <c r="AE29" s="4"/>
      <c r="AF29" s="4"/>
      <c r="AG29" s="3"/>
      <c r="AH29" s="1"/>
      <c r="AI29" s="4"/>
      <c r="AJ29" s="4"/>
      <c r="AK29" s="3"/>
      <c r="AL29" s="1"/>
      <c r="AM29" s="4"/>
      <c r="AN29" s="4"/>
      <c r="AO29" s="3"/>
      <c r="AP29" s="1"/>
      <c r="AQ29" s="4"/>
      <c r="AR29" s="4"/>
      <c r="AS29" s="3"/>
      <c r="AT29" s="1"/>
      <c r="AU29" s="4"/>
      <c r="AV29" s="4"/>
      <c r="AW29" s="3"/>
      <c r="AX29" s="1"/>
      <c r="AY29" s="4"/>
      <c r="AZ29" s="4"/>
      <c r="BA29" s="3"/>
      <c r="BB29" s="1"/>
      <c r="BC29" s="4"/>
      <c r="BD29" s="4"/>
      <c r="BE29" s="3"/>
      <c r="BG29" s="4"/>
      <c r="BH29" s="4"/>
      <c r="BI29" s="3"/>
      <c r="BK29" s="4"/>
      <c r="BL29" s="4"/>
      <c r="BM29" s="3"/>
    </row>
    <row r="30" spans="1:65" ht="13" x14ac:dyDescent="0.3">
      <c r="A30" s="20">
        <f t="shared" si="3"/>
        <v>6625</v>
      </c>
      <c r="B30" s="81">
        <f t="shared" si="1"/>
        <v>539</v>
      </c>
      <c r="C30" s="41" t="s">
        <v>2</v>
      </c>
      <c r="D30" s="22">
        <v>0.93125000000000002</v>
      </c>
      <c r="E30" s="38">
        <v>28734</v>
      </c>
      <c r="F30" s="38">
        <f>E30-E29</f>
        <v>8511</v>
      </c>
      <c r="H30" s="20">
        <f t="shared" ref="H30:H49" si="6">H29-25</f>
        <v>5525</v>
      </c>
      <c r="I30" s="82">
        <f t="shared" si="2"/>
        <v>1275</v>
      </c>
      <c r="J30" s="39" t="s">
        <v>2</v>
      </c>
      <c r="K30" s="25">
        <v>0.10625</v>
      </c>
      <c r="L30" s="35">
        <v>21287</v>
      </c>
      <c r="M30" s="35">
        <f t="shared" si="4"/>
        <v>8510</v>
      </c>
      <c r="O30" s="11"/>
      <c r="P30" s="11"/>
      <c r="Q30" s="3"/>
      <c r="R30" s="52"/>
      <c r="S30" s="6"/>
      <c r="T30" s="6"/>
      <c r="U30" s="2"/>
      <c r="V30" s="1"/>
      <c r="W30" s="6"/>
      <c r="X30" s="6"/>
      <c r="Y30" s="2"/>
      <c r="Z30" s="1"/>
      <c r="AA30" s="6"/>
      <c r="AB30" s="6"/>
      <c r="AC30" s="2"/>
      <c r="AD30" s="1"/>
      <c r="AE30" s="6"/>
      <c r="AF30" s="6"/>
      <c r="AG30" s="2"/>
      <c r="AH30" s="1"/>
      <c r="AI30" s="6"/>
      <c r="AJ30" s="6"/>
      <c r="AK30" s="2"/>
      <c r="AL30" s="1"/>
      <c r="AM30" s="6"/>
      <c r="AN30" s="6"/>
      <c r="AO30" s="2"/>
      <c r="AP30" s="1"/>
      <c r="AQ30" s="6"/>
      <c r="AR30" s="6"/>
      <c r="AS30" s="2"/>
      <c r="AT30" s="1"/>
      <c r="AU30" s="6"/>
      <c r="AV30" s="6"/>
      <c r="AW30" s="2"/>
      <c r="AX30" s="1"/>
      <c r="AY30" s="6"/>
      <c r="AZ30" s="6"/>
      <c r="BA30" s="2"/>
      <c r="BB30" s="1"/>
      <c r="BC30" s="6"/>
      <c r="BD30" s="6"/>
      <c r="BE30" s="2"/>
      <c r="BG30" s="6"/>
      <c r="BH30" s="6"/>
      <c r="BI30" s="2"/>
      <c r="BK30" s="6"/>
      <c r="BL30" s="6"/>
      <c r="BM30" s="2"/>
    </row>
    <row r="31" spans="1:65" ht="13" x14ac:dyDescent="0.3">
      <c r="A31" s="23">
        <f t="shared" si="3"/>
        <v>6600</v>
      </c>
      <c r="B31" s="80">
        <f t="shared" si="1"/>
        <v>555</v>
      </c>
      <c r="C31" s="42" t="s">
        <v>3</v>
      </c>
      <c r="D31" s="22">
        <v>0.93541666666666667</v>
      </c>
      <c r="E31" s="38">
        <v>37244</v>
      </c>
      <c r="F31" s="38">
        <f>E31-E30</f>
        <v>8510</v>
      </c>
      <c r="H31" s="23">
        <f t="shared" si="6"/>
        <v>5500</v>
      </c>
      <c r="I31" s="23">
        <f t="shared" si="2"/>
        <v>1291</v>
      </c>
      <c r="J31" s="40" t="s">
        <v>3</v>
      </c>
      <c r="K31" s="25">
        <v>0.11041666666666666</v>
      </c>
      <c r="L31" s="35">
        <v>29797</v>
      </c>
      <c r="M31" s="35">
        <f t="shared" si="4"/>
        <v>8510</v>
      </c>
      <c r="O31" s="12"/>
      <c r="P31" s="12"/>
      <c r="Q31" s="9"/>
      <c r="R31" s="52"/>
      <c r="S31" s="6"/>
      <c r="T31" s="6"/>
      <c r="U31" s="2"/>
      <c r="V31" s="1"/>
      <c r="W31" s="6"/>
      <c r="X31" s="6"/>
      <c r="Y31" s="2"/>
      <c r="Z31" s="1"/>
      <c r="AA31" s="6"/>
      <c r="AB31" s="6"/>
      <c r="AC31" s="2"/>
      <c r="AD31" s="1"/>
      <c r="AE31" s="6"/>
      <c r="AF31" s="6"/>
      <c r="AG31" s="2"/>
      <c r="AH31" s="1"/>
      <c r="AI31" s="6"/>
      <c r="AJ31" s="6"/>
      <c r="AK31" s="2"/>
      <c r="AL31" s="1"/>
      <c r="AM31" s="6"/>
      <c r="AN31" s="6"/>
      <c r="AO31" s="2"/>
      <c r="AP31" s="1"/>
      <c r="AQ31" s="6"/>
      <c r="AR31" s="6"/>
      <c r="AS31" s="2"/>
      <c r="AT31" s="1"/>
      <c r="AU31" s="6"/>
      <c r="AV31" s="6"/>
      <c r="AW31" s="2"/>
      <c r="AX31" s="1"/>
      <c r="AY31" s="6"/>
      <c r="AZ31" s="6"/>
      <c r="BA31" s="2"/>
      <c r="BB31" s="1"/>
      <c r="BC31" s="6"/>
      <c r="BD31" s="6"/>
      <c r="BE31" s="2"/>
      <c r="BG31" s="6"/>
      <c r="BH31" s="6"/>
      <c r="BI31" s="2"/>
      <c r="BK31" s="6"/>
      <c r="BL31" s="6"/>
      <c r="BM31" s="2"/>
    </row>
    <row r="32" spans="1:65" ht="13" x14ac:dyDescent="0.3">
      <c r="A32" s="20">
        <f t="shared" si="3"/>
        <v>6575</v>
      </c>
      <c r="B32" s="81">
        <f t="shared" si="1"/>
        <v>571</v>
      </c>
      <c r="C32" s="39" t="s">
        <v>2</v>
      </c>
      <c r="D32" s="22">
        <v>0.93888888888888899</v>
      </c>
      <c r="E32" s="38">
        <v>45754</v>
      </c>
      <c r="F32" s="38">
        <f t="shared" ref="F32:F43" si="7">E32-E31</f>
        <v>8510</v>
      </c>
      <c r="H32" s="20">
        <f t="shared" si="6"/>
        <v>5475</v>
      </c>
      <c r="I32" s="82">
        <f t="shared" si="2"/>
        <v>1307</v>
      </c>
      <c r="J32" s="41" t="s">
        <v>2</v>
      </c>
      <c r="K32" s="25">
        <v>0.11388888888888889</v>
      </c>
      <c r="L32" s="35">
        <v>38308</v>
      </c>
      <c r="M32" s="35">
        <f t="shared" si="4"/>
        <v>8511</v>
      </c>
      <c r="O32" s="11"/>
      <c r="P32" s="11"/>
      <c r="Q32" s="3"/>
      <c r="R32" s="52"/>
      <c r="S32" s="6"/>
      <c r="T32" s="6"/>
      <c r="U32" s="2"/>
      <c r="V32" s="1"/>
      <c r="W32" s="6"/>
      <c r="X32" s="6"/>
      <c r="Y32" s="2"/>
      <c r="Z32" s="1"/>
      <c r="AA32" s="6"/>
      <c r="AB32" s="6"/>
      <c r="AC32" s="2"/>
      <c r="AD32" s="1"/>
      <c r="AE32" s="6"/>
      <c r="AF32" s="6"/>
      <c r="AG32" s="2"/>
      <c r="AH32" s="1"/>
      <c r="AI32" s="6"/>
      <c r="AJ32" s="6"/>
      <c r="AK32" s="2"/>
      <c r="AL32" s="1"/>
      <c r="AM32" s="6"/>
      <c r="AN32" s="6"/>
      <c r="AO32" s="2"/>
      <c r="AP32" s="1"/>
      <c r="AQ32" s="6"/>
      <c r="AR32" s="6"/>
      <c r="AS32" s="2"/>
      <c r="AT32" s="1"/>
      <c r="AU32" s="6"/>
      <c r="AV32" s="6"/>
      <c r="AW32" s="2"/>
      <c r="AX32" s="1"/>
      <c r="AY32" s="6"/>
      <c r="AZ32" s="6"/>
      <c r="BA32" s="2"/>
      <c r="BB32" s="1"/>
      <c r="BC32" s="6"/>
      <c r="BD32" s="6"/>
      <c r="BE32" s="2"/>
      <c r="BG32" s="6"/>
      <c r="BH32" s="6"/>
      <c r="BI32" s="2"/>
      <c r="BK32" s="6"/>
      <c r="BL32" s="6"/>
      <c r="BM32" s="2"/>
    </row>
    <row r="33" spans="1:65" ht="13" x14ac:dyDescent="0.3">
      <c r="A33" s="23">
        <f t="shared" si="3"/>
        <v>6550</v>
      </c>
      <c r="B33" s="80">
        <f t="shared" si="1"/>
        <v>587</v>
      </c>
      <c r="C33" s="40" t="s">
        <v>3</v>
      </c>
      <c r="D33" s="22">
        <v>0.94236111111111109</v>
      </c>
      <c r="E33" s="38">
        <v>54264</v>
      </c>
      <c r="F33" s="38">
        <f t="shared" si="7"/>
        <v>8510</v>
      </c>
      <c r="H33" s="23">
        <f t="shared" si="6"/>
        <v>5450</v>
      </c>
      <c r="I33" s="23">
        <f t="shared" si="2"/>
        <v>1323</v>
      </c>
      <c r="J33" s="42" t="s">
        <v>3</v>
      </c>
      <c r="K33" s="25">
        <v>0.1173611111111111</v>
      </c>
      <c r="L33" s="38">
        <v>46818</v>
      </c>
      <c r="M33" s="35">
        <f t="shared" si="4"/>
        <v>8510</v>
      </c>
      <c r="O33" s="12"/>
      <c r="P33" s="12"/>
      <c r="Q33" s="9"/>
      <c r="R33" s="52"/>
      <c r="S33" s="6"/>
      <c r="T33" s="6"/>
      <c r="U33" s="2"/>
      <c r="V33" s="1"/>
      <c r="W33" s="6"/>
      <c r="X33" s="6"/>
      <c r="Y33" s="2"/>
      <c r="Z33" s="1"/>
      <c r="AA33" s="6"/>
      <c r="AB33" s="6"/>
      <c r="AC33" s="2"/>
      <c r="AD33" s="1"/>
      <c r="AE33" s="6"/>
      <c r="AF33" s="6"/>
      <c r="AG33" s="2"/>
      <c r="AH33" s="1"/>
      <c r="AI33" s="6"/>
      <c r="AJ33" s="6"/>
      <c r="AK33" s="2"/>
      <c r="AL33" s="1"/>
      <c r="AM33" s="6"/>
      <c r="AN33" s="6"/>
      <c r="AO33" s="2"/>
      <c r="AP33" s="1"/>
      <c r="AQ33" s="6"/>
      <c r="AR33" s="6"/>
      <c r="AS33" s="2"/>
      <c r="AT33" s="1"/>
      <c r="AU33" s="6"/>
      <c r="AV33" s="6"/>
      <c r="AW33" s="2"/>
      <c r="AX33" s="1"/>
      <c r="AY33" s="6"/>
      <c r="AZ33" s="6"/>
      <c r="BA33" s="2"/>
      <c r="BB33" s="1"/>
      <c r="BC33" s="6"/>
      <c r="BD33" s="6"/>
      <c r="BE33" s="2"/>
      <c r="BG33" s="6"/>
      <c r="BH33" s="6"/>
      <c r="BI33" s="2"/>
      <c r="BK33" s="6"/>
      <c r="BL33" s="6"/>
      <c r="BM33" s="2"/>
    </row>
    <row r="34" spans="1:65" ht="13" x14ac:dyDescent="0.3">
      <c r="A34" s="20">
        <f t="shared" si="3"/>
        <v>6525</v>
      </c>
      <c r="B34" s="81">
        <f t="shared" si="1"/>
        <v>603</v>
      </c>
      <c r="C34" s="41" t="s">
        <v>2</v>
      </c>
      <c r="D34" s="22">
        <v>0.9458333333333333</v>
      </c>
      <c r="E34" s="38">
        <v>62775</v>
      </c>
      <c r="F34" s="38">
        <f t="shared" si="7"/>
        <v>8511</v>
      </c>
      <c r="H34" s="20">
        <f t="shared" si="6"/>
        <v>5425</v>
      </c>
      <c r="I34" s="82">
        <f t="shared" si="2"/>
        <v>1339</v>
      </c>
      <c r="J34" s="39" t="s">
        <v>2</v>
      </c>
      <c r="K34" s="25">
        <v>0.12083333333333333</v>
      </c>
      <c r="L34" s="38">
        <v>55328</v>
      </c>
      <c r="M34" s="35">
        <f t="shared" si="4"/>
        <v>8510</v>
      </c>
      <c r="N34" s="38"/>
      <c r="O34" s="72"/>
      <c r="P34" s="11"/>
      <c r="Q34" s="3"/>
      <c r="R34" s="52"/>
      <c r="S34" s="4"/>
      <c r="T34" s="4"/>
      <c r="U34" s="3"/>
      <c r="V34" s="8"/>
      <c r="W34" s="4"/>
      <c r="X34" s="4"/>
      <c r="Y34" s="3"/>
      <c r="Z34" s="8"/>
      <c r="AA34" s="4"/>
      <c r="AB34" s="4"/>
      <c r="AC34" s="3"/>
      <c r="AD34" s="8"/>
      <c r="AE34" s="4"/>
      <c r="AF34" s="4"/>
      <c r="AG34" s="3"/>
      <c r="AH34" s="8"/>
      <c r="AI34" s="4"/>
      <c r="AJ34" s="4"/>
      <c r="AK34" s="3"/>
      <c r="AL34" s="8"/>
      <c r="AM34" s="4"/>
      <c r="AN34" s="4"/>
      <c r="AO34" s="3"/>
      <c r="AP34" s="8"/>
      <c r="AQ34" s="4"/>
      <c r="AR34" s="4"/>
      <c r="AS34" s="3"/>
      <c r="AT34" s="8"/>
      <c r="AU34" s="4"/>
      <c r="AV34" s="4"/>
      <c r="AW34" s="3"/>
      <c r="AX34" s="8"/>
      <c r="AY34" s="4"/>
      <c r="AZ34" s="4"/>
      <c r="BA34" s="3"/>
      <c r="BB34" s="8"/>
      <c r="BC34" s="4"/>
      <c r="BD34" s="4"/>
      <c r="BE34" s="3"/>
      <c r="BG34" s="4"/>
      <c r="BH34" s="4"/>
      <c r="BI34" s="3"/>
      <c r="BK34" s="4"/>
      <c r="BL34" s="4"/>
      <c r="BM34" s="3"/>
    </row>
    <row r="35" spans="1:65" ht="13" x14ac:dyDescent="0.3">
      <c r="A35" s="23">
        <f t="shared" si="3"/>
        <v>6500</v>
      </c>
      <c r="B35" s="80">
        <f t="shared" si="1"/>
        <v>619</v>
      </c>
      <c r="C35" s="42" t="s">
        <v>3</v>
      </c>
      <c r="D35" s="22">
        <v>0.95</v>
      </c>
      <c r="E35" s="38">
        <v>71285</v>
      </c>
      <c r="F35" s="38">
        <f t="shared" si="7"/>
        <v>8510</v>
      </c>
      <c r="H35" s="23">
        <f t="shared" si="6"/>
        <v>5400</v>
      </c>
      <c r="I35" s="23">
        <f t="shared" si="2"/>
        <v>1355</v>
      </c>
      <c r="J35" s="40" t="s">
        <v>3</v>
      </c>
      <c r="K35" s="25">
        <v>0.12430555555555556</v>
      </c>
      <c r="L35" s="38">
        <v>63838</v>
      </c>
      <c r="M35" s="35">
        <f t="shared" si="4"/>
        <v>8510</v>
      </c>
      <c r="N35" s="38"/>
      <c r="O35" s="12"/>
      <c r="P35" s="12"/>
      <c r="Q35" s="9"/>
      <c r="R35" s="52"/>
      <c r="S35" s="4"/>
      <c r="T35" s="4"/>
      <c r="U35" s="3"/>
      <c r="V35" s="1"/>
      <c r="W35" s="4"/>
      <c r="X35" s="4"/>
      <c r="Y35" s="3"/>
      <c r="Z35" s="1"/>
      <c r="AA35" s="4"/>
      <c r="AB35" s="4"/>
      <c r="AC35" s="3"/>
      <c r="AD35" s="1"/>
      <c r="AE35" s="4"/>
      <c r="AF35" s="4"/>
      <c r="AG35" s="3"/>
      <c r="AH35" s="1"/>
      <c r="AI35" s="4"/>
      <c r="AJ35" s="4"/>
      <c r="AK35" s="3"/>
      <c r="AL35" s="1"/>
      <c r="AM35" s="4"/>
      <c r="AN35" s="4"/>
      <c r="AO35" s="3"/>
      <c r="AP35" s="1"/>
      <c r="AQ35" s="4"/>
      <c r="AR35" s="4"/>
      <c r="AS35" s="3"/>
      <c r="AT35" s="1"/>
      <c r="AU35" s="4"/>
      <c r="AV35" s="4"/>
      <c r="AW35" s="3"/>
      <c r="AX35" s="1"/>
      <c r="AY35" s="4"/>
      <c r="AZ35" s="4"/>
      <c r="BA35" s="3"/>
      <c r="BB35" s="1"/>
      <c r="BC35" s="4"/>
      <c r="BD35" s="4"/>
      <c r="BE35" s="3"/>
      <c r="BG35" s="4"/>
      <c r="BH35" s="4"/>
      <c r="BI35" s="3"/>
      <c r="BK35" s="4"/>
      <c r="BL35" s="4"/>
      <c r="BM35" s="3"/>
    </row>
    <row r="36" spans="1:65" ht="13" x14ac:dyDescent="0.3">
      <c r="A36" s="20">
        <f t="shared" si="3"/>
        <v>6475</v>
      </c>
      <c r="B36" s="81">
        <f t="shared" si="1"/>
        <v>635</v>
      </c>
      <c r="C36" s="39" t="s">
        <v>2</v>
      </c>
      <c r="D36" s="22">
        <v>0.95347222222222217</v>
      </c>
      <c r="E36" s="38">
        <v>79795</v>
      </c>
      <c r="F36" s="38">
        <f t="shared" si="7"/>
        <v>8510</v>
      </c>
      <c r="H36" s="20">
        <f t="shared" si="6"/>
        <v>5375</v>
      </c>
      <c r="I36" s="82">
        <f t="shared" si="2"/>
        <v>1371</v>
      </c>
      <c r="J36" s="41" t="s">
        <v>2</v>
      </c>
      <c r="K36" s="25">
        <v>0.1277777777777778</v>
      </c>
      <c r="L36" s="38">
        <v>72349</v>
      </c>
      <c r="M36" s="35">
        <f t="shared" si="4"/>
        <v>8511</v>
      </c>
      <c r="N36" s="38"/>
      <c r="O36" s="11"/>
      <c r="P36" s="11"/>
      <c r="Q36" s="3"/>
      <c r="R36" s="52"/>
      <c r="S36" s="4"/>
      <c r="T36" s="4"/>
      <c r="U36" s="3"/>
      <c r="V36" s="1"/>
      <c r="W36" s="4"/>
      <c r="X36" s="4"/>
      <c r="Y36" s="3"/>
      <c r="Z36" s="1"/>
      <c r="AA36" s="4"/>
      <c r="AB36" s="4"/>
      <c r="AC36" s="3"/>
      <c r="AD36" s="1"/>
      <c r="AE36" s="4"/>
      <c r="AF36" s="4"/>
      <c r="AG36" s="3"/>
      <c r="AH36" s="1"/>
      <c r="AI36" s="4"/>
      <c r="AJ36" s="4"/>
      <c r="AK36" s="3"/>
      <c r="AL36" s="1"/>
      <c r="AM36" s="4"/>
      <c r="AN36" s="4"/>
      <c r="AO36" s="3"/>
      <c r="AP36" s="1"/>
      <c r="AQ36" s="4"/>
      <c r="AR36" s="4"/>
      <c r="AS36" s="3"/>
      <c r="AT36" s="1"/>
      <c r="AU36" s="4"/>
      <c r="AV36" s="4"/>
      <c r="AW36" s="3"/>
      <c r="AX36" s="1"/>
      <c r="AY36" s="4"/>
      <c r="AZ36" s="4"/>
      <c r="BA36" s="3"/>
      <c r="BB36" s="1"/>
      <c r="BC36" s="4"/>
      <c r="BD36" s="4"/>
      <c r="BE36" s="3"/>
      <c r="BG36" s="4"/>
      <c r="BH36" s="4"/>
      <c r="BI36" s="3"/>
      <c r="BK36" s="4"/>
      <c r="BL36" s="4"/>
      <c r="BM36" s="3"/>
    </row>
    <row r="37" spans="1:65" ht="13" x14ac:dyDescent="0.3">
      <c r="A37" s="23">
        <f t="shared" si="3"/>
        <v>6450</v>
      </c>
      <c r="B37" s="80">
        <f t="shared" si="1"/>
        <v>651</v>
      </c>
      <c r="C37" s="40" t="s">
        <v>3</v>
      </c>
      <c r="D37" s="22">
        <v>0.95694444444444438</v>
      </c>
      <c r="E37" s="38">
        <v>88305</v>
      </c>
      <c r="F37" s="38">
        <f t="shared" si="7"/>
        <v>8510</v>
      </c>
      <c r="H37" s="23">
        <f t="shared" si="6"/>
        <v>5350</v>
      </c>
      <c r="I37" s="23">
        <f t="shared" si="2"/>
        <v>1387</v>
      </c>
      <c r="J37" s="42" t="s">
        <v>3</v>
      </c>
      <c r="K37" s="25">
        <v>0.13194444444444445</v>
      </c>
      <c r="L37" s="38">
        <v>80859</v>
      </c>
      <c r="M37" s="35">
        <f t="shared" si="4"/>
        <v>8510</v>
      </c>
      <c r="N37" s="38"/>
      <c r="O37" s="12"/>
      <c r="P37" s="12"/>
      <c r="Q37" s="9"/>
      <c r="R37" s="52"/>
      <c r="S37" s="4"/>
      <c r="T37" s="4"/>
      <c r="U37" s="3"/>
      <c r="V37" s="1"/>
      <c r="W37" s="4"/>
      <c r="X37" s="4"/>
      <c r="Y37" s="3"/>
      <c r="Z37" s="1"/>
      <c r="AA37" s="4"/>
      <c r="AB37" s="4"/>
      <c r="AC37" s="3"/>
      <c r="AD37" s="1"/>
      <c r="AE37" s="4"/>
      <c r="AF37" s="4"/>
      <c r="AG37" s="3"/>
      <c r="AH37" s="1"/>
      <c r="AI37" s="4"/>
      <c r="AJ37" s="4"/>
      <c r="AK37" s="3"/>
      <c r="AL37" s="1"/>
      <c r="AM37" s="4"/>
      <c r="AN37" s="4"/>
      <c r="AO37" s="3"/>
      <c r="AP37" s="1"/>
      <c r="AQ37" s="4"/>
      <c r="AR37" s="4"/>
      <c r="AS37" s="3"/>
      <c r="AT37" s="1"/>
      <c r="AU37" s="4"/>
      <c r="AV37" s="4"/>
      <c r="AW37" s="3"/>
      <c r="AX37" s="1"/>
      <c r="AY37" s="4"/>
      <c r="AZ37" s="4"/>
      <c r="BA37" s="3"/>
      <c r="BB37" s="1"/>
      <c r="BC37" s="4"/>
      <c r="BD37" s="4"/>
      <c r="BE37" s="3"/>
      <c r="BG37" s="4"/>
      <c r="BH37" s="4"/>
      <c r="BI37" s="3"/>
      <c r="BK37" s="4"/>
      <c r="BL37" s="4"/>
      <c r="BM37" s="3"/>
    </row>
    <row r="38" spans="1:65" ht="13" x14ac:dyDescent="0.3">
      <c r="A38" s="20">
        <f t="shared" si="3"/>
        <v>6425</v>
      </c>
      <c r="B38" s="81">
        <f t="shared" si="1"/>
        <v>667</v>
      </c>
      <c r="C38" s="41" t="s">
        <v>2</v>
      </c>
      <c r="D38" s="22">
        <v>0.9604166666666667</v>
      </c>
      <c r="E38" s="38">
        <v>96816</v>
      </c>
      <c r="F38" s="38">
        <f t="shared" si="7"/>
        <v>8511</v>
      </c>
      <c r="H38" s="20">
        <f t="shared" si="6"/>
        <v>5325</v>
      </c>
      <c r="I38" s="82">
        <f t="shared" si="2"/>
        <v>1403</v>
      </c>
      <c r="J38" s="39" t="s">
        <v>2</v>
      </c>
      <c r="K38" s="25">
        <v>0.13541666666666666</v>
      </c>
      <c r="L38" s="38">
        <v>89369</v>
      </c>
      <c r="M38" s="35">
        <f t="shared" si="4"/>
        <v>8510</v>
      </c>
      <c r="N38" s="38"/>
      <c r="O38" s="11"/>
      <c r="P38" s="11"/>
      <c r="Q38" s="3"/>
      <c r="R38" s="52"/>
      <c r="S38" s="6"/>
      <c r="T38" s="6"/>
      <c r="U38" s="2"/>
      <c r="V38" s="1"/>
      <c r="W38" s="6"/>
      <c r="X38" s="6"/>
      <c r="Y38" s="2"/>
      <c r="Z38" s="1"/>
      <c r="AA38" s="6"/>
      <c r="AB38" s="6"/>
      <c r="AC38" s="2"/>
      <c r="AD38" s="1"/>
      <c r="AE38" s="6"/>
      <c r="AF38" s="6"/>
      <c r="AG38" s="2"/>
      <c r="AH38" s="1"/>
      <c r="AI38" s="6"/>
      <c r="AJ38" s="6"/>
      <c r="AK38" s="2"/>
      <c r="AL38" s="1"/>
      <c r="AM38" s="6"/>
      <c r="AN38" s="6"/>
      <c r="AO38" s="2"/>
      <c r="AP38" s="1"/>
      <c r="AQ38" s="6"/>
      <c r="AR38" s="6"/>
      <c r="AS38" s="2"/>
      <c r="AT38" s="1"/>
      <c r="AU38" s="6"/>
      <c r="AV38" s="6"/>
      <c r="AW38" s="2"/>
      <c r="AX38" s="1"/>
      <c r="AY38" s="6"/>
      <c r="AZ38" s="6"/>
      <c r="BA38" s="2"/>
      <c r="BB38" s="1"/>
      <c r="BC38" s="6"/>
      <c r="BD38" s="6"/>
      <c r="BE38" s="2"/>
      <c r="BG38" s="6"/>
      <c r="BH38" s="6"/>
      <c r="BI38" s="2"/>
      <c r="BK38" s="6"/>
      <c r="BL38" s="6"/>
      <c r="BM38" s="2"/>
    </row>
    <row r="39" spans="1:65" ht="13" x14ac:dyDescent="0.3">
      <c r="A39" s="23">
        <f t="shared" si="3"/>
        <v>6400</v>
      </c>
      <c r="B39" s="80">
        <f t="shared" si="1"/>
        <v>683</v>
      </c>
      <c r="C39" s="42" t="s">
        <v>3</v>
      </c>
      <c r="D39" s="22">
        <v>0.96458333333333324</v>
      </c>
      <c r="E39" s="38">
        <v>105326</v>
      </c>
      <c r="F39" s="38">
        <f t="shared" si="7"/>
        <v>8510</v>
      </c>
      <c r="H39" s="23">
        <f t="shared" si="6"/>
        <v>5300</v>
      </c>
      <c r="I39" s="23">
        <f t="shared" si="2"/>
        <v>1419</v>
      </c>
      <c r="J39" s="40" t="s">
        <v>3</v>
      </c>
      <c r="K39" s="22">
        <v>0.1388888888888889</v>
      </c>
      <c r="L39" s="38">
        <v>97879</v>
      </c>
      <c r="M39" s="35">
        <f t="shared" si="4"/>
        <v>8510</v>
      </c>
      <c r="N39" s="38"/>
      <c r="O39" s="12"/>
      <c r="P39" s="12"/>
      <c r="Q39" s="9"/>
      <c r="R39" s="52"/>
      <c r="S39" s="6"/>
      <c r="T39" s="6"/>
      <c r="U39" s="2"/>
      <c r="V39" s="1"/>
      <c r="W39" s="6"/>
      <c r="X39" s="6"/>
      <c r="Y39" s="2"/>
      <c r="Z39" s="1"/>
      <c r="AA39" s="6"/>
      <c r="AB39" s="6"/>
      <c r="AC39" s="2"/>
      <c r="AD39" s="1"/>
      <c r="AE39" s="6"/>
      <c r="AF39" s="6"/>
      <c r="AG39" s="2"/>
      <c r="AH39" s="1"/>
      <c r="AI39" s="6"/>
      <c r="AJ39" s="6"/>
      <c r="AK39" s="2"/>
      <c r="AL39" s="1"/>
      <c r="AM39" s="6"/>
      <c r="AN39" s="6"/>
      <c r="AO39" s="2"/>
      <c r="AP39" s="1"/>
      <c r="AQ39" s="6"/>
      <c r="AR39" s="6"/>
      <c r="AS39" s="2"/>
      <c r="AT39" s="1"/>
      <c r="AU39" s="6"/>
      <c r="AV39" s="6"/>
      <c r="AW39" s="2"/>
      <c r="AX39" s="1"/>
      <c r="AY39" s="6"/>
      <c r="AZ39" s="6"/>
      <c r="BA39" s="2"/>
      <c r="BB39" s="1"/>
      <c r="BC39" s="6"/>
      <c r="BD39" s="6"/>
      <c r="BE39" s="2"/>
      <c r="BG39" s="6"/>
      <c r="BH39" s="6"/>
      <c r="BI39" s="2"/>
      <c r="BK39" s="6"/>
      <c r="BL39" s="6"/>
      <c r="BM39" s="2"/>
    </row>
    <row r="40" spans="1:65" ht="13" x14ac:dyDescent="0.3">
      <c r="A40" s="20">
        <f t="shared" si="3"/>
        <v>6375</v>
      </c>
      <c r="B40" s="81">
        <f t="shared" si="1"/>
        <v>699</v>
      </c>
      <c r="C40" s="39" t="s">
        <v>2</v>
      </c>
      <c r="D40" s="22">
        <v>0.96805555555555556</v>
      </c>
      <c r="E40" s="38">
        <v>113836</v>
      </c>
      <c r="F40" s="38">
        <f t="shared" si="7"/>
        <v>8510</v>
      </c>
      <c r="H40" s="20">
        <f t="shared" si="6"/>
        <v>5275</v>
      </c>
      <c r="I40" s="82">
        <f t="shared" si="2"/>
        <v>1435</v>
      </c>
      <c r="J40" s="41" t="s">
        <v>2</v>
      </c>
      <c r="K40" s="25">
        <v>0.1423611111111111</v>
      </c>
      <c r="L40" s="38">
        <v>106390</v>
      </c>
      <c r="M40" s="35">
        <f t="shared" si="4"/>
        <v>8511</v>
      </c>
      <c r="N40" s="38"/>
      <c r="O40" s="11"/>
      <c r="P40" s="11"/>
      <c r="Q40" s="3"/>
      <c r="R40" s="52"/>
      <c r="S40" s="6"/>
      <c r="T40" s="6"/>
      <c r="U40" s="2"/>
      <c r="V40" s="1"/>
      <c r="W40" s="6"/>
      <c r="X40" s="6"/>
      <c r="Y40" s="2"/>
      <c r="Z40" s="1"/>
      <c r="AA40" s="6"/>
      <c r="AB40" s="6"/>
      <c r="AC40" s="2"/>
      <c r="AD40" s="1"/>
      <c r="AE40" s="6"/>
      <c r="AF40" s="6"/>
      <c r="AG40" s="2"/>
      <c r="AH40" s="1"/>
      <c r="AI40" s="6"/>
      <c r="AJ40" s="6"/>
      <c r="AK40" s="2"/>
      <c r="AL40" s="1"/>
      <c r="AM40" s="6"/>
      <c r="AN40" s="6"/>
      <c r="AO40" s="2"/>
      <c r="AP40" s="1"/>
      <c r="AQ40" s="6"/>
      <c r="AR40" s="6"/>
      <c r="AS40" s="2"/>
      <c r="AT40" s="1"/>
      <c r="AU40" s="6"/>
      <c r="AV40" s="6"/>
      <c r="AW40" s="2"/>
      <c r="AX40" s="1"/>
      <c r="AY40" s="6"/>
      <c r="AZ40" s="6"/>
      <c r="BA40" s="2"/>
      <c r="BB40" s="1"/>
      <c r="BC40" s="6"/>
      <c r="BD40" s="6"/>
      <c r="BE40" s="2"/>
      <c r="BG40" s="6"/>
      <c r="BH40" s="6"/>
      <c r="BI40" s="2"/>
      <c r="BK40" s="6"/>
      <c r="BL40" s="6"/>
      <c r="BM40" s="2"/>
    </row>
    <row r="41" spans="1:65" ht="13" x14ac:dyDescent="0.3">
      <c r="A41" s="23">
        <f t="shared" si="3"/>
        <v>6350</v>
      </c>
      <c r="B41" s="80">
        <f t="shared" si="1"/>
        <v>715</v>
      </c>
      <c r="C41" s="40" t="s">
        <v>3</v>
      </c>
      <c r="D41" s="22">
        <v>0.97152777777777777</v>
      </c>
      <c r="E41" s="38">
        <v>122346</v>
      </c>
      <c r="F41" s="38">
        <f t="shared" si="7"/>
        <v>8510</v>
      </c>
      <c r="H41" s="23">
        <f t="shared" si="6"/>
        <v>5250</v>
      </c>
      <c r="I41" s="23">
        <f t="shared" si="2"/>
        <v>1451</v>
      </c>
      <c r="J41" s="42" t="s">
        <v>3</v>
      </c>
      <c r="K41" s="25">
        <v>0.14583333333333334</v>
      </c>
      <c r="L41" s="38">
        <v>114900</v>
      </c>
      <c r="M41" s="35">
        <f t="shared" si="4"/>
        <v>8510</v>
      </c>
      <c r="N41" s="38"/>
      <c r="O41" s="12"/>
      <c r="P41" s="12"/>
      <c r="Q41" s="9"/>
      <c r="R41" s="52"/>
      <c r="S41" s="6"/>
      <c r="T41" s="6"/>
      <c r="U41" s="2"/>
      <c r="V41" s="1"/>
      <c r="W41" s="6"/>
      <c r="X41" s="6"/>
      <c r="Y41" s="2"/>
      <c r="Z41" s="1"/>
      <c r="AA41" s="6"/>
      <c r="AB41" s="6"/>
      <c r="AC41" s="2"/>
      <c r="AD41" s="1"/>
      <c r="AE41" s="6"/>
      <c r="AF41" s="6"/>
      <c r="AG41" s="2"/>
      <c r="AH41" s="1"/>
      <c r="AI41" s="6"/>
      <c r="AJ41" s="6"/>
      <c r="AK41" s="2"/>
      <c r="AL41" s="1"/>
      <c r="AM41" s="6"/>
      <c r="AN41" s="6"/>
      <c r="AO41" s="2"/>
      <c r="AP41" s="1"/>
      <c r="AQ41" s="6"/>
      <c r="AR41" s="6"/>
      <c r="AS41" s="2"/>
      <c r="AT41" s="1"/>
      <c r="AU41" s="6"/>
      <c r="AV41" s="6"/>
      <c r="AW41" s="2"/>
      <c r="AX41" s="1"/>
      <c r="AY41" s="6"/>
      <c r="AZ41" s="6"/>
      <c r="BA41" s="2"/>
      <c r="BB41" s="1"/>
      <c r="BC41" s="6"/>
      <c r="BD41" s="6"/>
      <c r="BE41" s="2"/>
      <c r="BG41" s="6"/>
      <c r="BH41" s="6"/>
      <c r="BI41" s="2"/>
      <c r="BK41" s="6"/>
      <c r="BL41" s="6"/>
      <c r="BM41" s="2"/>
    </row>
    <row r="42" spans="1:65" ht="13" x14ac:dyDescent="0.3">
      <c r="A42" s="20">
        <f t="shared" si="3"/>
        <v>6325</v>
      </c>
      <c r="B42" s="81">
        <f t="shared" si="1"/>
        <v>731</v>
      </c>
      <c r="C42" s="41" t="s">
        <v>2</v>
      </c>
      <c r="D42" s="22">
        <v>0.97499999999999998</v>
      </c>
      <c r="E42" s="38">
        <v>130857</v>
      </c>
      <c r="F42" s="38">
        <f t="shared" si="7"/>
        <v>8511</v>
      </c>
      <c r="G42" s="35" t="s">
        <v>26</v>
      </c>
      <c r="H42" s="20">
        <f t="shared" si="6"/>
        <v>5225</v>
      </c>
      <c r="I42" s="82">
        <f t="shared" si="2"/>
        <v>1467</v>
      </c>
      <c r="J42" s="39" t="s">
        <v>2</v>
      </c>
      <c r="K42" s="25">
        <v>0.15</v>
      </c>
      <c r="L42" s="38">
        <v>123410</v>
      </c>
      <c r="M42" s="35">
        <f t="shared" si="4"/>
        <v>8510</v>
      </c>
      <c r="N42" s="38" t="s">
        <v>26</v>
      </c>
      <c r="S42" s="4"/>
      <c r="T42" s="4"/>
      <c r="U42" s="3"/>
      <c r="V42" s="8"/>
      <c r="W42" s="4"/>
      <c r="X42" s="4"/>
      <c r="Y42" s="3"/>
      <c r="Z42" s="8"/>
      <c r="AA42" s="4"/>
      <c r="AB42" s="4"/>
      <c r="AC42" s="3"/>
      <c r="AD42" s="8"/>
      <c r="AE42" s="4"/>
      <c r="AF42" s="4"/>
      <c r="AG42" s="3"/>
      <c r="AH42" s="8"/>
      <c r="AI42" s="4"/>
      <c r="AJ42" s="4"/>
      <c r="AK42" s="3"/>
      <c r="AL42" s="8"/>
      <c r="AM42" s="4"/>
      <c r="AN42" s="4"/>
      <c r="AO42" s="3"/>
      <c r="AP42" s="8"/>
      <c r="AQ42" s="4"/>
      <c r="AR42" s="4"/>
      <c r="AS42" s="3"/>
      <c r="AT42" s="8"/>
      <c r="AU42" s="4"/>
      <c r="AV42" s="4"/>
      <c r="AW42" s="3"/>
      <c r="AX42" s="8"/>
      <c r="AY42" s="4"/>
      <c r="AZ42" s="4"/>
      <c r="BA42" s="3"/>
      <c r="BB42" s="8"/>
      <c r="BC42" s="4"/>
      <c r="BD42" s="4"/>
      <c r="BE42" s="3"/>
      <c r="BG42" s="4"/>
      <c r="BH42" s="4"/>
      <c r="BI42" s="3"/>
      <c r="BK42" s="4"/>
      <c r="BL42" s="4"/>
      <c r="BM42" s="3"/>
    </row>
    <row r="43" spans="1:65" ht="13" x14ac:dyDescent="0.3">
      <c r="A43" s="23">
        <f t="shared" si="3"/>
        <v>6300</v>
      </c>
      <c r="B43" s="80">
        <f t="shared" si="1"/>
        <v>747</v>
      </c>
      <c r="C43" s="42" t="s">
        <v>3</v>
      </c>
      <c r="D43" s="22">
        <v>0.9784722222222223</v>
      </c>
      <c r="E43" s="38">
        <v>132984</v>
      </c>
      <c r="F43" s="38">
        <f t="shared" si="7"/>
        <v>2127</v>
      </c>
      <c r="G43" s="35">
        <f>(132984*3)+11093</f>
        <v>410045</v>
      </c>
      <c r="H43" s="23">
        <f t="shared" si="6"/>
        <v>5200</v>
      </c>
      <c r="I43" s="23">
        <f t="shared" si="2"/>
        <v>1483</v>
      </c>
      <c r="J43" s="40" t="s">
        <v>3</v>
      </c>
      <c r="K43" s="25">
        <v>0.15347222222222223</v>
      </c>
      <c r="L43" s="38">
        <v>131920</v>
      </c>
      <c r="M43" s="35">
        <f t="shared" si="4"/>
        <v>8510</v>
      </c>
      <c r="N43" s="38">
        <f>SUM(L44*3)+11093</f>
        <v>410045</v>
      </c>
      <c r="S43" s="4"/>
      <c r="T43" s="4"/>
      <c r="U43" s="3"/>
      <c r="V43" s="1"/>
      <c r="W43" s="4"/>
      <c r="X43" s="4"/>
      <c r="Y43" s="3"/>
      <c r="Z43" s="1"/>
      <c r="AA43" s="4"/>
      <c r="AB43" s="4"/>
      <c r="AC43" s="3"/>
      <c r="AD43" s="1"/>
      <c r="AE43" s="4"/>
      <c r="AF43" s="4"/>
      <c r="AG43" s="3"/>
      <c r="AH43" s="1"/>
      <c r="AI43" s="4"/>
      <c r="AJ43" s="4"/>
      <c r="AK43" s="3"/>
      <c r="AL43" s="1"/>
      <c r="AM43" s="4"/>
      <c r="AN43" s="4"/>
      <c r="AO43" s="3"/>
      <c r="AP43" s="1"/>
      <c r="AQ43" s="4"/>
      <c r="AR43" s="4"/>
      <c r="AS43" s="3"/>
      <c r="AT43" s="1"/>
      <c r="AU43" s="4"/>
      <c r="AV43" s="4"/>
      <c r="AW43" s="3"/>
      <c r="AX43" s="1"/>
      <c r="AY43" s="4"/>
      <c r="AZ43" s="4"/>
      <c r="BA43" s="3"/>
      <c r="BB43" s="1"/>
      <c r="BC43" s="4"/>
      <c r="BD43" s="4"/>
      <c r="BE43" s="3"/>
      <c r="BG43" s="4"/>
      <c r="BH43" s="4"/>
      <c r="BI43" s="3"/>
      <c r="BK43" s="4"/>
      <c r="BL43" s="4"/>
      <c r="BM43" s="3"/>
    </row>
    <row r="44" spans="1:65" ht="13" x14ac:dyDescent="0.3">
      <c r="A44" s="20">
        <f t="shared" si="3"/>
        <v>6275</v>
      </c>
      <c r="B44" s="81">
        <f t="shared" si="1"/>
        <v>763</v>
      </c>
      <c r="C44" s="39" t="s">
        <v>2</v>
      </c>
      <c r="D44" s="22">
        <v>0.9819444444444444</v>
      </c>
      <c r="E44" s="38">
        <v>14905</v>
      </c>
      <c r="F44" s="38"/>
      <c r="H44" s="20">
        <f t="shared" si="6"/>
        <v>5175</v>
      </c>
      <c r="I44" s="82">
        <f t="shared" si="2"/>
        <v>1499</v>
      </c>
      <c r="J44" s="41" t="s">
        <v>2</v>
      </c>
      <c r="K44" s="25">
        <v>0.15694444444444444</v>
      </c>
      <c r="L44" s="38">
        <v>132984</v>
      </c>
      <c r="M44" s="35">
        <f t="shared" si="4"/>
        <v>1064</v>
      </c>
      <c r="N44" s="38"/>
      <c r="S44" s="4"/>
      <c r="T44" s="4"/>
      <c r="U44" s="3"/>
      <c r="V44" s="1"/>
      <c r="W44" s="4"/>
      <c r="X44" s="4"/>
      <c r="Y44" s="3"/>
      <c r="Z44" s="1"/>
      <c r="AA44" s="4"/>
      <c r="AB44" s="4"/>
      <c r="AC44" s="3"/>
      <c r="AD44" s="1"/>
      <c r="AE44" s="4"/>
      <c r="AF44" s="4"/>
      <c r="AG44" s="3"/>
      <c r="AH44" s="1"/>
      <c r="AI44" s="4"/>
      <c r="AJ44" s="4"/>
      <c r="AK44" s="3"/>
      <c r="AL44" s="1"/>
      <c r="AM44" s="4"/>
      <c r="AN44" s="4"/>
      <c r="AO44" s="3"/>
      <c r="AP44" s="1"/>
      <c r="AQ44" s="4"/>
      <c r="AR44" s="4"/>
      <c r="AS44" s="3"/>
      <c r="AT44" s="1"/>
      <c r="AU44" s="4"/>
      <c r="AV44" s="4"/>
      <c r="AW44" s="3"/>
      <c r="AX44" s="1"/>
      <c r="AY44" s="4"/>
      <c r="AZ44" s="4"/>
      <c r="BA44" s="3"/>
      <c r="BB44" s="1"/>
      <c r="BC44" s="4"/>
      <c r="BD44" s="4"/>
      <c r="BE44" s="3"/>
      <c r="BG44" s="4"/>
      <c r="BH44" s="4"/>
      <c r="BI44" s="3"/>
      <c r="BK44" s="4"/>
      <c r="BL44" s="4"/>
      <c r="BM44" s="3"/>
    </row>
    <row r="45" spans="1:65" ht="13" x14ac:dyDescent="0.3">
      <c r="A45" s="23">
        <f t="shared" si="3"/>
        <v>6250</v>
      </c>
      <c r="B45" s="80">
        <f t="shared" si="1"/>
        <v>779</v>
      </c>
      <c r="C45" s="40" t="s">
        <v>3</v>
      </c>
      <c r="D45" s="22">
        <v>0.94374999999999998</v>
      </c>
      <c r="E45" s="38">
        <v>23415</v>
      </c>
      <c r="F45" s="38">
        <f>E45-E44</f>
        <v>8510</v>
      </c>
      <c r="H45" s="23">
        <f t="shared" si="6"/>
        <v>5150</v>
      </c>
      <c r="I45" s="23">
        <f t="shared" si="2"/>
        <v>1515</v>
      </c>
      <c r="J45" s="42" t="s">
        <v>3</v>
      </c>
      <c r="K45" s="25">
        <v>0.16111111111111112</v>
      </c>
      <c r="L45" s="38">
        <v>15968</v>
      </c>
      <c r="M45" s="35"/>
      <c r="N45" s="38"/>
      <c r="S45" s="4"/>
      <c r="T45" s="4"/>
      <c r="U45" s="3"/>
      <c r="V45" s="1"/>
      <c r="W45" s="4"/>
      <c r="X45" s="4"/>
      <c r="Y45" s="3"/>
      <c r="Z45" s="1"/>
      <c r="AA45" s="4"/>
      <c r="AB45" s="4"/>
      <c r="AC45" s="3"/>
      <c r="AD45" s="1"/>
      <c r="AE45" s="4"/>
      <c r="AF45" s="4"/>
      <c r="AG45" s="3"/>
      <c r="AH45" s="1"/>
      <c r="AI45" s="4"/>
      <c r="AJ45" s="4"/>
      <c r="AK45" s="3"/>
      <c r="AL45" s="1"/>
      <c r="AM45" s="4"/>
      <c r="AN45" s="4"/>
      <c r="AO45" s="3"/>
      <c r="AP45" s="1"/>
      <c r="AQ45" s="4"/>
      <c r="AR45" s="4"/>
      <c r="AS45" s="3"/>
      <c r="AT45" s="1"/>
      <c r="AU45" s="4"/>
      <c r="AV45" s="4"/>
      <c r="AW45" s="3"/>
      <c r="AX45" s="1"/>
      <c r="AY45" s="4"/>
      <c r="AZ45" s="4"/>
      <c r="BA45" s="3"/>
      <c r="BB45" s="1"/>
      <c r="BC45" s="4"/>
      <c r="BD45" s="4"/>
      <c r="BE45" s="3"/>
      <c r="BG45" s="4"/>
      <c r="BH45" s="4"/>
      <c r="BI45" s="3"/>
      <c r="BK45" s="4"/>
      <c r="BL45" s="4"/>
      <c r="BM45" s="3"/>
    </row>
    <row r="46" spans="1:65" ht="13" x14ac:dyDescent="0.3">
      <c r="A46" s="20">
        <f t="shared" si="3"/>
        <v>6225</v>
      </c>
      <c r="B46" s="81">
        <f t="shared" si="1"/>
        <v>795</v>
      </c>
      <c r="C46" s="41" t="s">
        <v>2</v>
      </c>
      <c r="D46" s="22">
        <v>0.98958333333333337</v>
      </c>
      <c r="E46" s="38">
        <v>31925</v>
      </c>
      <c r="F46" s="38">
        <f>E46-E45</f>
        <v>8510</v>
      </c>
      <c r="H46" s="20">
        <f t="shared" si="6"/>
        <v>5125</v>
      </c>
      <c r="I46" s="82">
        <f t="shared" si="2"/>
        <v>1531</v>
      </c>
      <c r="J46" s="39" t="s">
        <v>2</v>
      </c>
      <c r="K46" s="25">
        <v>0.16458333333333333</v>
      </c>
      <c r="L46" s="38">
        <v>24479</v>
      </c>
      <c r="M46" s="35">
        <f t="shared" si="4"/>
        <v>8511</v>
      </c>
      <c r="N46" s="38"/>
      <c r="S46" s="6"/>
      <c r="T46" s="6"/>
      <c r="U46" s="2"/>
      <c r="V46" s="1"/>
      <c r="W46" s="6"/>
      <c r="X46" s="6"/>
      <c r="Y46" s="2"/>
      <c r="Z46" s="1"/>
      <c r="AA46" s="6"/>
      <c r="AB46" s="6"/>
      <c r="AC46" s="2"/>
      <c r="AD46" s="1"/>
      <c r="AE46" s="6"/>
      <c r="AF46" s="6"/>
      <c r="AG46" s="2"/>
      <c r="AH46" s="1"/>
      <c r="AI46" s="6"/>
      <c r="AJ46" s="6"/>
      <c r="AK46" s="2"/>
      <c r="AL46" s="1"/>
      <c r="AM46" s="6"/>
      <c r="AN46" s="6"/>
      <c r="AO46" s="2"/>
      <c r="AP46" s="1"/>
      <c r="AQ46" s="6"/>
      <c r="AR46" s="6"/>
      <c r="AS46" s="2"/>
      <c r="AT46" s="1"/>
      <c r="AU46" s="6"/>
      <c r="AV46" s="6"/>
      <c r="AW46" s="2"/>
      <c r="AX46" s="1"/>
      <c r="AY46" s="6"/>
      <c r="AZ46" s="6"/>
      <c r="BA46" s="2"/>
      <c r="BB46" s="1"/>
      <c r="BC46" s="6"/>
      <c r="BD46" s="6"/>
      <c r="BE46" s="2"/>
      <c r="BG46" s="6"/>
      <c r="BH46" s="6"/>
      <c r="BI46" s="2"/>
      <c r="BK46" s="6"/>
      <c r="BL46" s="6"/>
      <c r="BM46" s="2"/>
    </row>
    <row r="47" spans="1:65" ht="13" x14ac:dyDescent="0.3">
      <c r="A47" s="23">
        <f t="shared" si="3"/>
        <v>6200</v>
      </c>
      <c r="B47" s="80">
        <f t="shared" si="1"/>
        <v>811</v>
      </c>
      <c r="C47" s="42" t="s">
        <v>3</v>
      </c>
      <c r="D47" s="22">
        <v>0.99305555555555547</v>
      </c>
      <c r="E47" s="38">
        <v>40435</v>
      </c>
      <c r="F47" s="38">
        <f>E47-E46</f>
        <v>8510</v>
      </c>
      <c r="H47" s="23">
        <f t="shared" si="6"/>
        <v>5100</v>
      </c>
      <c r="I47" s="23">
        <f t="shared" si="2"/>
        <v>1547</v>
      </c>
      <c r="J47" s="40" t="s">
        <v>3</v>
      </c>
      <c r="K47" s="25">
        <v>0.16805555555555554</v>
      </c>
      <c r="L47" s="38">
        <v>32989</v>
      </c>
      <c r="M47" s="35">
        <f t="shared" si="4"/>
        <v>8510</v>
      </c>
      <c r="N47" s="38"/>
      <c r="S47" s="6"/>
      <c r="T47" s="6"/>
      <c r="U47" s="2"/>
      <c r="V47" s="1"/>
      <c r="W47" s="6"/>
      <c r="X47" s="6"/>
      <c r="Y47" s="2"/>
      <c r="Z47" s="1"/>
      <c r="AA47" s="6"/>
      <c r="AB47" s="6"/>
      <c r="AC47" s="2"/>
      <c r="AD47" s="1"/>
      <c r="AE47" s="6"/>
      <c r="AF47" s="6"/>
      <c r="AG47" s="2"/>
      <c r="AH47" s="1"/>
      <c r="AI47" s="6"/>
      <c r="AJ47" s="6"/>
      <c r="AK47" s="2"/>
      <c r="AL47" s="1"/>
      <c r="AM47" s="6"/>
      <c r="AN47" s="6"/>
      <c r="AO47" s="2"/>
      <c r="AP47" s="1"/>
      <c r="AQ47" s="6"/>
      <c r="AR47" s="6"/>
      <c r="AS47" s="2"/>
      <c r="AT47" s="1"/>
      <c r="AU47" s="6"/>
      <c r="AV47" s="6"/>
      <c r="AW47" s="2"/>
      <c r="AX47" s="1"/>
      <c r="AY47" s="6"/>
      <c r="AZ47" s="6"/>
      <c r="BA47" s="2"/>
      <c r="BB47" s="1"/>
      <c r="BC47" s="6"/>
      <c r="BD47" s="6"/>
      <c r="BE47" s="2"/>
      <c r="BG47" s="6"/>
      <c r="BH47" s="6"/>
      <c r="BI47" s="2"/>
      <c r="BK47" s="6"/>
      <c r="BL47" s="6"/>
      <c r="BM47" s="2"/>
    </row>
    <row r="48" spans="1:65" ht="13" x14ac:dyDescent="0.3">
      <c r="E48" s="38"/>
      <c r="F48" s="38"/>
      <c r="H48" s="20">
        <f t="shared" si="6"/>
        <v>5075</v>
      </c>
      <c r="I48" s="82">
        <f t="shared" si="2"/>
        <v>1563</v>
      </c>
      <c r="J48" s="41" t="s">
        <v>2</v>
      </c>
      <c r="K48" s="25">
        <v>0.17152777777777775</v>
      </c>
      <c r="L48" s="38">
        <v>41499</v>
      </c>
      <c r="M48" s="35">
        <f t="shared" si="4"/>
        <v>8510</v>
      </c>
      <c r="N48" s="38"/>
      <c r="S48" s="6"/>
      <c r="T48" s="6"/>
      <c r="U48" s="2"/>
      <c r="V48" s="1"/>
      <c r="W48" s="6"/>
      <c r="X48" s="6"/>
      <c r="Y48" s="2"/>
      <c r="Z48" s="1"/>
      <c r="AA48" s="6"/>
      <c r="AB48" s="6"/>
      <c r="AC48" s="2"/>
      <c r="AD48" s="1"/>
      <c r="AE48" s="6"/>
      <c r="AF48" s="6"/>
      <c r="AG48" s="2"/>
      <c r="AH48" s="1"/>
      <c r="AI48" s="6"/>
      <c r="AJ48" s="6"/>
      <c r="AK48" s="2"/>
      <c r="AL48" s="1"/>
      <c r="AM48" s="6"/>
      <c r="AN48" s="6"/>
      <c r="AO48" s="2"/>
      <c r="AP48" s="1"/>
      <c r="AQ48" s="6"/>
      <c r="AR48" s="6"/>
      <c r="AS48" s="2"/>
      <c r="AT48" s="1"/>
      <c r="AU48" s="6"/>
      <c r="AV48" s="6"/>
      <c r="AW48" s="2"/>
      <c r="AX48" s="1"/>
      <c r="AY48" s="6"/>
      <c r="AZ48" s="6"/>
      <c r="BA48" s="2"/>
      <c r="BB48" s="1"/>
      <c r="BC48" s="6"/>
      <c r="BD48" s="6"/>
      <c r="BE48" s="2"/>
      <c r="BG48" s="6"/>
      <c r="BH48" s="6"/>
      <c r="BI48" s="2"/>
      <c r="BK48" s="6"/>
      <c r="BL48" s="6"/>
      <c r="BM48" s="2"/>
    </row>
    <row r="49" spans="5:65" ht="13" x14ac:dyDescent="0.3">
      <c r="E49" s="38"/>
      <c r="F49" s="38"/>
      <c r="H49" s="23">
        <f t="shared" si="6"/>
        <v>5050</v>
      </c>
      <c r="I49" s="23">
        <f t="shared" si="2"/>
        <v>1579</v>
      </c>
      <c r="J49" s="42" t="s">
        <v>3</v>
      </c>
      <c r="K49" s="25">
        <v>0.17499999999999999</v>
      </c>
      <c r="L49" s="38">
        <v>50009</v>
      </c>
      <c r="M49" s="35">
        <f t="shared" si="4"/>
        <v>8510</v>
      </c>
      <c r="N49" s="38"/>
      <c r="S49" s="6"/>
      <c r="T49" s="6"/>
      <c r="U49" s="2"/>
      <c r="V49" s="1"/>
      <c r="W49" s="6"/>
      <c r="X49" s="6"/>
      <c r="Y49" s="2"/>
      <c r="Z49" s="1"/>
      <c r="AA49" s="6"/>
      <c r="AB49" s="6"/>
      <c r="AC49" s="2"/>
      <c r="AD49" s="1"/>
      <c r="AE49" s="6"/>
      <c r="AF49" s="6"/>
      <c r="AG49" s="2"/>
      <c r="AH49" s="1"/>
      <c r="AI49" s="6"/>
      <c r="AJ49" s="6"/>
      <c r="AK49" s="2"/>
      <c r="AL49" s="1"/>
      <c r="AM49" s="6"/>
      <c r="AN49" s="6"/>
      <c r="AO49" s="2"/>
      <c r="AP49" s="1"/>
      <c r="AQ49" s="6"/>
      <c r="AR49" s="6"/>
      <c r="AS49" s="2"/>
      <c r="AT49" s="1"/>
      <c r="AU49" s="6"/>
      <c r="AV49" s="6"/>
      <c r="AW49" s="2"/>
      <c r="AX49" s="1"/>
      <c r="AY49" s="6"/>
      <c r="AZ49" s="6"/>
      <c r="BA49" s="2"/>
      <c r="BB49" s="1"/>
      <c r="BC49" s="6"/>
      <c r="BD49" s="6"/>
      <c r="BE49" s="2"/>
      <c r="BG49" s="6"/>
      <c r="BH49" s="6"/>
      <c r="BI49" s="2"/>
      <c r="BK49" s="6"/>
      <c r="BL49" s="6"/>
      <c r="BM49" s="2"/>
    </row>
    <row r="50" spans="5:65" ht="13" x14ac:dyDescent="0.3">
      <c r="H50" s="28"/>
      <c r="I50" s="29"/>
      <c r="J50" s="30"/>
      <c r="K50" s="31"/>
      <c r="L50" s="38"/>
    </row>
    <row r="51" spans="5:65" ht="13" x14ac:dyDescent="0.3">
      <c r="H51" s="29"/>
      <c r="I51" s="28"/>
      <c r="J51" s="32"/>
      <c r="K51" s="33"/>
      <c r="L51" s="38"/>
    </row>
    <row r="52" spans="5:65" x14ac:dyDescent="0.25">
      <c r="H52" s="33"/>
      <c r="I52" s="33"/>
      <c r="J52" s="33"/>
      <c r="K52" s="33"/>
      <c r="L52" s="38"/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opLeftCell="B1" workbookViewId="0">
      <selection activeCell="R10" sqref="R10"/>
    </sheetView>
  </sheetViews>
  <sheetFormatPr defaultRowHeight="12.5" x14ac:dyDescent="0.25"/>
  <cols>
    <col min="1" max="1" width="9.1796875" style="1" customWidth="1"/>
    <col min="2" max="2" width="12.81640625" style="1" bestFit="1" customWidth="1"/>
    <col min="3" max="4" width="9.1796875" style="1" customWidth="1"/>
    <col min="5" max="5" width="9.1796875" style="35" customWidth="1"/>
    <col min="6" max="6" width="11.26953125" style="35" bestFit="1" customWidth="1"/>
    <col min="7" max="7" width="11.453125" style="35" bestFit="1" customWidth="1"/>
    <col min="8" max="8" width="9.1796875" style="1" customWidth="1"/>
    <col min="9" max="9" width="12.81640625" style="1" bestFit="1" customWidth="1"/>
    <col min="10" max="11" width="9.1796875" style="1" customWidth="1"/>
    <col min="12" max="12" width="9.1796875" style="35" customWidth="1"/>
    <col min="13" max="13" width="11.453125" style="1" bestFit="1" customWidth="1"/>
    <col min="14" max="14" width="11.453125" style="1" customWidth="1"/>
    <col min="15" max="15" width="9.1796875" style="1" customWidth="1"/>
    <col min="16" max="16" width="12.81640625" style="1" bestFit="1" customWidth="1"/>
    <col min="17" max="17" width="9.1796875" style="1" customWidth="1"/>
    <col min="18" max="18" width="9.54296875" style="51" bestFit="1" customWidth="1"/>
    <col min="19" max="19" width="12.26953125" bestFit="1" customWidth="1"/>
    <col min="20" max="20" width="11.81640625" bestFit="1" customWidth="1"/>
    <col min="21" max="21" width="11.453125" bestFit="1" customWidth="1"/>
    <col min="24" max="24" width="11.81640625" bestFit="1" customWidth="1"/>
    <col min="28" max="28" width="11.81640625" bestFit="1" customWidth="1"/>
    <col min="32" max="32" width="11.81640625" bestFit="1" customWidth="1"/>
    <col min="36" max="36" width="11.81640625" bestFit="1" customWidth="1"/>
    <col min="40" max="40" width="11.81640625" bestFit="1" customWidth="1"/>
    <col min="44" max="44" width="11.81640625" bestFit="1" customWidth="1"/>
    <col min="48" max="48" width="11.81640625" bestFit="1" customWidth="1"/>
    <col min="52" max="52" width="11.81640625" bestFit="1" customWidth="1"/>
    <col min="56" max="56" width="11.81640625" bestFit="1" customWidth="1"/>
    <col min="60" max="60" width="11.81640625" bestFit="1" customWidth="1"/>
    <col min="64" max="64" width="11.81640625" bestFit="1" customWidth="1"/>
  </cols>
  <sheetData>
    <row r="1" spans="1:65" ht="13" x14ac:dyDescent="0.3">
      <c r="A1" s="13" t="s">
        <v>0</v>
      </c>
      <c r="B1" s="13" t="s">
        <v>1</v>
      </c>
      <c r="C1" s="13" t="s">
        <v>4</v>
      </c>
      <c r="D1" s="13" t="s">
        <v>9</v>
      </c>
      <c r="E1" s="13" t="s">
        <v>12</v>
      </c>
      <c r="F1" s="50" t="s">
        <v>29</v>
      </c>
      <c r="G1" s="13" t="s">
        <v>28</v>
      </c>
      <c r="H1" s="13" t="s">
        <v>0</v>
      </c>
      <c r="I1" s="13" t="s">
        <v>1</v>
      </c>
      <c r="J1" s="13" t="s">
        <v>4</v>
      </c>
      <c r="K1" s="13" t="s">
        <v>9</v>
      </c>
      <c r="L1" s="13" t="s">
        <v>12</v>
      </c>
      <c r="M1" s="50" t="s">
        <v>29</v>
      </c>
      <c r="N1" s="13" t="s">
        <v>28</v>
      </c>
      <c r="O1" s="13" t="s">
        <v>0</v>
      </c>
      <c r="P1" s="13" t="s">
        <v>1</v>
      </c>
      <c r="Q1" s="13" t="s">
        <v>4</v>
      </c>
      <c r="R1" s="13" t="s">
        <v>9</v>
      </c>
      <c r="S1" s="13" t="s">
        <v>12</v>
      </c>
      <c r="T1" s="50" t="s">
        <v>29</v>
      </c>
      <c r="U1" s="13" t="s">
        <v>28</v>
      </c>
      <c r="W1" s="1"/>
      <c r="X1" s="1"/>
      <c r="Y1" s="1"/>
      <c r="AA1" s="1"/>
      <c r="AB1" s="1"/>
      <c r="AC1" s="1"/>
      <c r="AE1" s="1"/>
      <c r="AF1" s="1"/>
      <c r="AG1" s="1"/>
      <c r="AI1" s="1"/>
      <c r="AJ1" s="1"/>
      <c r="AK1" s="1"/>
      <c r="AM1" s="1"/>
      <c r="AN1" s="1"/>
      <c r="AO1" s="1"/>
      <c r="AQ1" s="1"/>
      <c r="AR1" s="1"/>
      <c r="AS1" s="1"/>
      <c r="AU1" s="1"/>
      <c r="AV1" s="1"/>
      <c r="AW1" s="1"/>
      <c r="AY1" s="1"/>
      <c r="AZ1" s="1"/>
      <c r="BA1" s="1"/>
      <c r="BC1" s="1"/>
      <c r="BD1" s="1"/>
      <c r="BE1" s="1"/>
      <c r="BG1" s="1"/>
      <c r="BH1" s="1"/>
      <c r="BI1" s="1"/>
      <c r="BK1" s="1"/>
      <c r="BL1" s="1"/>
      <c r="BM1" s="1"/>
    </row>
    <row r="2" spans="1:65" ht="13" x14ac:dyDescent="0.3">
      <c r="A2" s="14">
        <v>7275</v>
      </c>
      <c r="B2" s="14">
        <v>6</v>
      </c>
      <c r="C2" s="15" t="s">
        <v>2</v>
      </c>
      <c r="D2" s="16" t="s">
        <v>19</v>
      </c>
      <c r="E2" s="49" t="s">
        <v>30</v>
      </c>
      <c r="F2" s="49"/>
      <c r="G2" s="49"/>
      <c r="H2" s="20">
        <f>A47-25</f>
        <v>6175</v>
      </c>
      <c r="I2" s="20">
        <f>B47+16</f>
        <v>742</v>
      </c>
      <c r="J2" s="41" t="s">
        <v>2</v>
      </c>
      <c r="K2" s="22">
        <v>0.5395833333333333</v>
      </c>
      <c r="L2" s="38"/>
      <c r="M2" s="35"/>
      <c r="N2" s="35"/>
      <c r="O2" s="20">
        <f>H49-25</f>
        <v>5025</v>
      </c>
      <c r="P2" s="20">
        <f>I49+16</f>
        <v>1510</v>
      </c>
      <c r="Q2" s="41" t="s">
        <v>2</v>
      </c>
      <c r="R2" s="25">
        <v>0.72499999999999998</v>
      </c>
      <c r="S2" s="87"/>
      <c r="T2" s="88"/>
      <c r="U2" s="66"/>
      <c r="V2" s="8"/>
      <c r="W2" s="4"/>
      <c r="X2" s="4"/>
      <c r="Y2" s="5"/>
      <c r="Z2" s="8"/>
      <c r="AA2" s="4"/>
      <c r="AB2" s="4"/>
      <c r="AC2" s="5"/>
      <c r="AD2" s="8"/>
      <c r="AE2" s="4"/>
      <c r="AF2" s="4"/>
      <c r="AG2" s="5"/>
      <c r="AH2" s="8"/>
      <c r="AI2" s="4"/>
      <c r="AJ2" s="4"/>
      <c r="AK2" s="5"/>
      <c r="AL2" s="8"/>
      <c r="AM2" s="4"/>
      <c r="AN2" s="4"/>
      <c r="AO2" s="5"/>
      <c r="AP2" s="8"/>
      <c r="AQ2" s="4"/>
      <c r="AR2" s="4"/>
      <c r="AS2" s="5"/>
      <c r="AT2" s="8"/>
      <c r="AU2" s="4"/>
      <c r="AV2" s="4"/>
      <c r="AW2" s="5"/>
      <c r="AX2" s="8"/>
      <c r="AY2" s="4"/>
      <c r="AZ2" s="4"/>
      <c r="BA2" s="5"/>
      <c r="BB2" s="8"/>
      <c r="BC2" s="4"/>
      <c r="BD2" s="4"/>
      <c r="BE2" s="5"/>
      <c r="BG2" s="4"/>
      <c r="BH2" s="4"/>
      <c r="BI2" s="5"/>
      <c r="BK2" s="4"/>
      <c r="BL2" s="4"/>
      <c r="BM2" s="5"/>
    </row>
    <row r="3" spans="1:65" ht="13" x14ac:dyDescent="0.3">
      <c r="A3" s="17">
        <f>A2</f>
        <v>7275</v>
      </c>
      <c r="B3" s="17">
        <f t="shared" ref="B3:B47" si="0">B2+16</f>
        <v>22</v>
      </c>
      <c r="C3" s="18" t="s">
        <v>3</v>
      </c>
      <c r="D3" s="19" t="s">
        <v>19</v>
      </c>
      <c r="E3" s="49"/>
      <c r="F3" s="49"/>
      <c r="G3" s="49"/>
      <c r="H3" s="23">
        <f>H2-25</f>
        <v>6150</v>
      </c>
      <c r="I3" s="23">
        <f t="shared" ref="I3:I49" si="1">I2+16</f>
        <v>758</v>
      </c>
      <c r="J3" s="42" t="s">
        <v>3</v>
      </c>
      <c r="K3" s="22">
        <v>0.54305555555555551</v>
      </c>
      <c r="L3" s="38"/>
      <c r="M3" s="35"/>
      <c r="N3" s="35"/>
      <c r="O3" s="23">
        <f>O2-25</f>
        <v>5000</v>
      </c>
      <c r="P3" s="23">
        <f>P2+16</f>
        <v>1526</v>
      </c>
      <c r="Q3" s="42" t="s">
        <v>3</v>
      </c>
      <c r="R3" s="25">
        <v>0.72916666666666663</v>
      </c>
      <c r="S3" s="87"/>
      <c r="T3" s="87"/>
      <c r="U3" s="66"/>
      <c r="V3" s="1"/>
      <c r="W3" s="4"/>
      <c r="X3" s="4"/>
      <c r="Y3" s="5"/>
      <c r="Z3" s="1"/>
      <c r="AA3" s="4"/>
      <c r="AB3" s="4"/>
      <c r="AC3" s="5"/>
      <c r="AD3" s="1"/>
      <c r="AE3" s="4"/>
      <c r="AF3" s="4"/>
      <c r="AG3" s="5"/>
      <c r="AH3" s="1"/>
      <c r="AI3" s="4"/>
      <c r="AJ3" s="4"/>
      <c r="AK3" s="5"/>
      <c r="AL3" s="1"/>
      <c r="AM3" s="4"/>
      <c r="AN3" s="4"/>
      <c r="AO3" s="5"/>
      <c r="AP3" s="1"/>
      <c r="AQ3" s="4"/>
      <c r="AR3" s="4"/>
      <c r="AS3" s="5"/>
      <c r="AT3" s="1"/>
      <c r="AU3" s="4"/>
      <c r="AV3" s="4"/>
      <c r="AW3" s="5"/>
      <c r="AX3" s="1"/>
      <c r="AY3" s="4"/>
      <c r="AZ3" s="4"/>
      <c r="BA3" s="5"/>
      <c r="BB3" s="1"/>
      <c r="BC3" s="4"/>
      <c r="BD3" s="4"/>
      <c r="BE3" s="5"/>
      <c r="BG3" s="4"/>
      <c r="BH3" s="4"/>
      <c r="BI3" s="5"/>
      <c r="BK3" s="4"/>
      <c r="BL3" s="4"/>
      <c r="BM3" s="5"/>
    </row>
    <row r="4" spans="1:65" ht="13" x14ac:dyDescent="0.3">
      <c r="A4" s="20">
        <f>A3</f>
        <v>7275</v>
      </c>
      <c r="B4" s="81">
        <f t="shared" si="0"/>
        <v>38</v>
      </c>
      <c r="C4" s="39" t="s">
        <v>2</v>
      </c>
      <c r="D4" s="25">
        <v>0.36388888888888887</v>
      </c>
      <c r="E4" s="38"/>
      <c r="F4" s="38"/>
      <c r="H4" s="20">
        <f>H3-25</f>
        <v>6125</v>
      </c>
      <c r="I4" s="20">
        <f t="shared" si="1"/>
        <v>774</v>
      </c>
      <c r="J4" s="39" t="s">
        <v>2</v>
      </c>
      <c r="K4" s="25">
        <v>0.54652777777777783</v>
      </c>
      <c r="L4" s="38"/>
      <c r="M4" s="35"/>
      <c r="O4" s="20">
        <f>O3-25</f>
        <v>4975</v>
      </c>
      <c r="P4" s="82">
        <f>P3+16</f>
        <v>1542</v>
      </c>
      <c r="Q4" s="39" t="s">
        <v>2</v>
      </c>
      <c r="R4" s="25">
        <v>0.73263888888888884</v>
      </c>
      <c r="S4" s="87"/>
      <c r="T4" s="87"/>
      <c r="U4" s="66"/>
      <c r="V4" s="1"/>
      <c r="W4" s="4"/>
      <c r="X4" s="4"/>
      <c r="Y4" s="5"/>
      <c r="Z4" s="1"/>
      <c r="AA4" s="4"/>
      <c r="AB4" s="4"/>
      <c r="AC4" s="5"/>
      <c r="AD4" s="1"/>
      <c r="AE4" s="4"/>
      <c r="AF4" s="4"/>
      <c r="AG4" s="5"/>
      <c r="AH4" s="1"/>
      <c r="AI4" s="4"/>
      <c r="AJ4" s="4"/>
      <c r="AK4" s="5"/>
      <c r="AL4" s="1"/>
      <c r="AM4" s="4"/>
      <c r="AN4" s="4"/>
      <c r="AO4" s="5"/>
      <c r="AP4" s="1"/>
      <c r="AQ4" s="4"/>
      <c r="AR4" s="4"/>
      <c r="AS4" s="5"/>
      <c r="AT4" s="1"/>
      <c r="AU4" s="4"/>
      <c r="AV4" s="4"/>
      <c r="AW4" s="5"/>
      <c r="AX4" s="1"/>
      <c r="AY4" s="4"/>
      <c r="AZ4" s="4"/>
      <c r="BA4" s="5"/>
      <c r="BB4" s="1"/>
      <c r="BC4" s="4"/>
      <c r="BD4" s="4"/>
      <c r="BE4" s="5"/>
      <c r="BG4" s="4"/>
      <c r="BH4" s="4"/>
      <c r="BI4" s="5"/>
      <c r="BK4" s="4"/>
      <c r="BL4" s="4"/>
      <c r="BM4" s="5"/>
    </row>
    <row r="5" spans="1:65" ht="13" x14ac:dyDescent="0.3">
      <c r="A5" s="23">
        <f t="shared" ref="A5:A47" si="2">A4-25</f>
        <v>7250</v>
      </c>
      <c r="B5" s="80">
        <f t="shared" si="0"/>
        <v>54</v>
      </c>
      <c r="C5" s="40" t="s">
        <v>3</v>
      </c>
      <c r="D5" s="25">
        <v>0.36805555555555558</v>
      </c>
      <c r="E5" s="38"/>
      <c r="F5" s="38"/>
      <c r="H5" s="23">
        <f>H4-25</f>
        <v>6100</v>
      </c>
      <c r="I5" s="23">
        <f t="shared" si="1"/>
        <v>790</v>
      </c>
      <c r="J5" s="40" t="s">
        <v>3</v>
      </c>
      <c r="K5" s="22">
        <v>0.55069444444444449</v>
      </c>
      <c r="M5" s="35"/>
      <c r="N5" s="35"/>
      <c r="O5" s="23">
        <f>O4-25</f>
        <v>4950</v>
      </c>
      <c r="P5" s="23">
        <f>P4+16</f>
        <v>1558</v>
      </c>
      <c r="Q5" s="40" t="s">
        <v>3</v>
      </c>
      <c r="R5" s="25">
        <v>0.73611111111111116</v>
      </c>
      <c r="S5" s="91"/>
      <c r="T5" s="87"/>
      <c r="U5" s="66"/>
      <c r="V5" s="1"/>
      <c r="W5" s="4"/>
      <c r="X5" s="4"/>
      <c r="Y5" s="5"/>
      <c r="Z5" s="1"/>
      <c r="AA5" s="4"/>
      <c r="AB5" s="4"/>
      <c r="AC5" s="5"/>
      <c r="AD5" s="1"/>
      <c r="AE5" s="4"/>
      <c r="AF5" s="4"/>
      <c r="AG5" s="5"/>
      <c r="AH5" s="1"/>
      <c r="AI5" s="4"/>
      <c r="AJ5" s="4"/>
      <c r="AK5" s="5"/>
      <c r="AL5" s="1"/>
      <c r="AM5" s="4"/>
      <c r="AN5" s="4"/>
      <c r="AO5" s="5"/>
      <c r="AP5" s="1"/>
      <c r="AQ5" s="4"/>
      <c r="AR5" s="4"/>
      <c r="AS5" s="5"/>
      <c r="AT5" s="1"/>
      <c r="AU5" s="4"/>
      <c r="AV5" s="4"/>
      <c r="AW5" s="5"/>
      <c r="AX5" s="1"/>
      <c r="AY5" s="4"/>
      <c r="AZ5" s="4"/>
      <c r="BA5" s="5"/>
      <c r="BB5" s="1"/>
      <c r="BC5" s="4"/>
      <c r="BD5" s="4"/>
      <c r="BE5" s="5"/>
      <c r="BG5" s="4"/>
      <c r="BH5" s="4"/>
      <c r="BI5" s="5"/>
      <c r="BK5" s="4"/>
      <c r="BL5" s="4"/>
      <c r="BM5" s="5"/>
    </row>
    <row r="6" spans="1:65" ht="13" x14ac:dyDescent="0.3">
      <c r="A6" s="20">
        <f t="shared" si="2"/>
        <v>7225</v>
      </c>
      <c r="B6" s="81">
        <f t="shared" si="0"/>
        <v>70</v>
      </c>
      <c r="C6" s="41" t="s">
        <v>2</v>
      </c>
      <c r="D6" s="25">
        <v>0.37222222222222223</v>
      </c>
      <c r="E6" s="38"/>
      <c r="F6" s="38"/>
      <c r="H6" s="83">
        <v>6075</v>
      </c>
      <c r="I6" s="83">
        <f t="shared" si="1"/>
        <v>806</v>
      </c>
      <c r="J6" s="83" t="s">
        <v>2</v>
      </c>
      <c r="K6" s="79" t="s">
        <v>19</v>
      </c>
      <c r="L6" s="86" t="s">
        <v>31</v>
      </c>
      <c r="O6" s="20">
        <f>O5-25</f>
        <v>4925</v>
      </c>
      <c r="P6" s="82">
        <f>P5+16</f>
        <v>1574</v>
      </c>
      <c r="Q6" s="41" t="s">
        <v>2</v>
      </c>
      <c r="R6" s="25">
        <v>0.73958333333333337</v>
      </c>
      <c r="S6" s="91"/>
      <c r="T6" s="87"/>
      <c r="U6" s="89"/>
      <c r="V6" s="1"/>
      <c r="W6" s="6"/>
      <c r="X6" s="6"/>
      <c r="Y6" s="7"/>
      <c r="Z6" s="1"/>
      <c r="AA6" s="6"/>
      <c r="AB6" s="6"/>
      <c r="AC6" s="7"/>
      <c r="AD6" s="1"/>
      <c r="AE6" s="6"/>
      <c r="AF6" s="6"/>
      <c r="AG6" s="7"/>
      <c r="AH6" s="1"/>
      <c r="AI6" s="6"/>
      <c r="AJ6" s="6"/>
      <c r="AK6" s="7"/>
      <c r="AL6" s="1"/>
      <c r="AM6" s="6"/>
      <c r="AN6" s="6"/>
      <c r="AO6" s="7"/>
      <c r="AP6" s="1"/>
      <c r="AQ6" s="6"/>
      <c r="AR6" s="6"/>
      <c r="AS6" s="7"/>
      <c r="AT6" s="1"/>
      <c r="AU6" s="6"/>
      <c r="AV6" s="6"/>
      <c r="AW6" s="7"/>
      <c r="AX6" s="1"/>
      <c r="AY6" s="6"/>
      <c r="AZ6" s="6"/>
      <c r="BA6" s="7"/>
      <c r="BB6" s="1"/>
      <c r="BC6" s="6"/>
      <c r="BD6" s="6"/>
      <c r="BE6" s="7"/>
      <c r="BG6" s="6"/>
      <c r="BH6" s="6"/>
      <c r="BI6" s="7"/>
      <c r="BK6" s="6"/>
      <c r="BL6" s="6"/>
      <c r="BM6" s="7"/>
    </row>
    <row r="7" spans="1:65" ht="13" x14ac:dyDescent="0.3">
      <c r="A7" s="23">
        <f t="shared" si="2"/>
        <v>7200</v>
      </c>
      <c r="B7" s="80">
        <f t="shared" si="0"/>
        <v>86</v>
      </c>
      <c r="C7" s="42" t="s">
        <v>3</v>
      </c>
      <c r="D7" s="25">
        <v>0.37638888888888888</v>
      </c>
      <c r="E7" s="38"/>
      <c r="F7" s="38"/>
      <c r="H7" s="77">
        <v>6075</v>
      </c>
      <c r="I7" s="77">
        <f t="shared" si="1"/>
        <v>822</v>
      </c>
      <c r="J7" s="77" t="s">
        <v>3</v>
      </c>
      <c r="K7" s="79" t="s">
        <v>19</v>
      </c>
      <c r="L7" s="38"/>
      <c r="O7" s="23">
        <f>O6-25</f>
        <v>4900</v>
      </c>
      <c r="P7" s="23">
        <f>P6+16</f>
        <v>1590</v>
      </c>
      <c r="Q7" s="42" t="s">
        <v>3</v>
      </c>
      <c r="R7" s="25">
        <v>0.74305555555555547</v>
      </c>
      <c r="S7" s="91"/>
      <c r="T7" s="87"/>
      <c r="U7" s="90"/>
      <c r="V7" s="1"/>
      <c r="W7" s="6"/>
      <c r="X7" s="6"/>
      <c r="Y7" s="7"/>
      <c r="Z7" s="1"/>
      <c r="AA7" s="6"/>
      <c r="AB7" s="6"/>
      <c r="AC7" s="7"/>
      <c r="AD7" s="1"/>
      <c r="AE7" s="6"/>
      <c r="AF7" s="6"/>
      <c r="AG7" s="7"/>
      <c r="AH7" s="1"/>
      <c r="AI7" s="6"/>
      <c r="AJ7" s="6"/>
      <c r="AK7" s="7"/>
      <c r="AL7" s="1"/>
      <c r="AM7" s="6"/>
      <c r="AN7" s="6"/>
      <c r="AO7" s="7"/>
      <c r="AP7" s="1"/>
      <c r="AQ7" s="6"/>
      <c r="AR7" s="6"/>
      <c r="AS7" s="7"/>
      <c r="AT7" s="1"/>
      <c r="AU7" s="6"/>
      <c r="AV7" s="6"/>
      <c r="AW7" s="7"/>
      <c r="AX7" s="1"/>
      <c r="AY7" s="6"/>
      <c r="AZ7" s="6"/>
      <c r="BA7" s="7"/>
      <c r="BB7" s="1"/>
      <c r="BC7" s="6"/>
      <c r="BD7" s="6"/>
      <c r="BE7" s="7"/>
      <c r="BG7" s="6"/>
      <c r="BH7" s="6"/>
      <c r="BI7" s="7"/>
      <c r="BK7" s="6"/>
      <c r="BL7" s="6"/>
      <c r="BM7" s="7"/>
    </row>
    <row r="8" spans="1:65" ht="13" x14ac:dyDescent="0.3">
      <c r="A8" s="20">
        <f t="shared" si="2"/>
        <v>7175</v>
      </c>
      <c r="B8" s="81">
        <f t="shared" si="0"/>
        <v>102</v>
      </c>
      <c r="C8" s="39" t="s">
        <v>2</v>
      </c>
      <c r="D8" s="25">
        <v>0.38055555555555554</v>
      </c>
      <c r="E8" s="38"/>
      <c r="F8" s="38"/>
      <c r="H8" s="20">
        <f>H5-25</f>
        <v>6075</v>
      </c>
      <c r="I8" s="82">
        <f t="shared" si="1"/>
        <v>838</v>
      </c>
      <c r="J8" s="41" t="s">
        <v>2</v>
      </c>
      <c r="K8" s="22">
        <v>0.56666666666666665</v>
      </c>
      <c r="L8" s="38"/>
      <c r="O8" s="20"/>
      <c r="P8" s="23"/>
      <c r="Q8" s="39"/>
      <c r="R8" s="25"/>
      <c r="S8" s="87"/>
      <c r="T8" s="87"/>
      <c r="U8" s="89"/>
      <c r="V8" s="1"/>
      <c r="W8" s="6"/>
      <c r="X8" s="6"/>
      <c r="Y8" s="7"/>
      <c r="Z8" s="1"/>
      <c r="AA8" s="6"/>
      <c r="AB8" s="6"/>
      <c r="AC8" s="7"/>
      <c r="AD8" s="1"/>
      <c r="AE8" s="6"/>
      <c r="AF8" s="6"/>
      <c r="AG8" s="7"/>
      <c r="AH8" s="1"/>
      <c r="AI8" s="6"/>
      <c r="AJ8" s="6"/>
      <c r="AK8" s="7"/>
      <c r="AL8" s="1"/>
      <c r="AM8" s="6"/>
      <c r="AN8" s="6"/>
      <c r="AO8" s="7"/>
      <c r="AP8" s="1"/>
      <c r="AQ8" s="6"/>
      <c r="AR8" s="6"/>
      <c r="AS8" s="7"/>
      <c r="AT8" s="1"/>
      <c r="AU8" s="6"/>
      <c r="AV8" s="6"/>
      <c r="AW8" s="7"/>
      <c r="AX8" s="1"/>
      <c r="AY8" s="6"/>
      <c r="AZ8" s="6"/>
      <c r="BA8" s="7"/>
      <c r="BB8" s="1"/>
      <c r="BC8" s="6"/>
      <c r="BD8" s="6"/>
      <c r="BE8" s="7"/>
      <c r="BG8" s="6"/>
      <c r="BH8" s="6"/>
      <c r="BI8" s="7"/>
      <c r="BK8" s="6"/>
      <c r="BL8" s="6"/>
      <c r="BM8" s="7"/>
    </row>
    <row r="9" spans="1:65" ht="13" x14ac:dyDescent="0.3">
      <c r="A9" s="23">
        <f t="shared" si="2"/>
        <v>7150</v>
      </c>
      <c r="B9" s="80">
        <f t="shared" si="0"/>
        <v>118</v>
      </c>
      <c r="C9" s="40" t="s">
        <v>3</v>
      </c>
      <c r="D9" s="25">
        <v>0.3833333333333333</v>
      </c>
      <c r="E9" s="38"/>
      <c r="F9" s="38"/>
      <c r="H9" s="23">
        <f t="shared" ref="H9:H25" si="3">H8-25</f>
        <v>6050</v>
      </c>
      <c r="I9" s="23">
        <f t="shared" si="1"/>
        <v>854</v>
      </c>
      <c r="J9" s="42" t="s">
        <v>3</v>
      </c>
      <c r="K9" s="22">
        <v>0.57013888888888886</v>
      </c>
      <c r="L9" s="38"/>
      <c r="M9" s="35"/>
      <c r="O9" s="23"/>
      <c r="P9" s="23"/>
      <c r="Q9" s="40"/>
      <c r="R9" s="25"/>
      <c r="S9" s="87"/>
      <c r="T9" s="87"/>
      <c r="U9" s="90"/>
      <c r="V9" s="1"/>
      <c r="W9" s="6"/>
      <c r="X9" s="6"/>
      <c r="Y9" s="7"/>
      <c r="Z9" s="1"/>
      <c r="AA9" s="6"/>
      <c r="AB9" s="6"/>
      <c r="AC9" s="7"/>
      <c r="AD9" s="1"/>
      <c r="AE9" s="6"/>
      <c r="AF9" s="6"/>
      <c r="AG9" s="7"/>
      <c r="AH9" s="1"/>
      <c r="AI9" s="6"/>
      <c r="AJ9" s="6"/>
      <c r="AK9" s="7"/>
      <c r="AL9" s="1"/>
      <c r="AM9" s="6"/>
      <c r="AN9" s="6"/>
      <c r="AO9" s="7"/>
      <c r="AP9" s="1"/>
      <c r="AQ9" s="6"/>
      <c r="AR9" s="6"/>
      <c r="AS9" s="7"/>
      <c r="AT9" s="1"/>
      <c r="AU9" s="6"/>
      <c r="AV9" s="6"/>
      <c r="AW9" s="7"/>
      <c r="AX9" s="1"/>
      <c r="AY9" s="6"/>
      <c r="AZ9" s="6"/>
      <c r="BA9" s="7"/>
      <c r="BB9" s="1"/>
      <c r="BC9" s="6"/>
      <c r="BD9" s="6"/>
      <c r="BE9" s="7"/>
      <c r="BG9" s="6"/>
      <c r="BH9" s="6"/>
      <c r="BI9" s="7"/>
      <c r="BK9" s="6"/>
      <c r="BL9" s="6"/>
      <c r="BM9" s="7"/>
    </row>
    <row r="10" spans="1:65" ht="13" x14ac:dyDescent="0.3">
      <c r="A10" s="20">
        <f t="shared" si="2"/>
        <v>7125</v>
      </c>
      <c r="B10" s="81">
        <f t="shared" si="0"/>
        <v>134</v>
      </c>
      <c r="C10" s="41" t="s">
        <v>2</v>
      </c>
      <c r="D10" s="25">
        <v>0.38819444444444445</v>
      </c>
      <c r="E10" s="38"/>
      <c r="F10" s="38"/>
      <c r="H10" s="20">
        <f t="shared" si="3"/>
        <v>6025</v>
      </c>
      <c r="I10" s="82">
        <f t="shared" si="1"/>
        <v>870</v>
      </c>
      <c r="J10" s="39" t="s">
        <v>2</v>
      </c>
      <c r="K10" s="25">
        <v>0.57430555555555551</v>
      </c>
      <c r="L10" s="38"/>
      <c r="M10" s="35"/>
      <c r="O10" s="4"/>
      <c r="P10" s="29"/>
      <c r="Q10" s="3"/>
      <c r="R10" s="8"/>
      <c r="S10" s="4"/>
      <c r="T10" s="4"/>
      <c r="U10" s="3"/>
      <c r="V10" s="8"/>
      <c r="W10" s="4"/>
      <c r="X10" s="4"/>
      <c r="Y10" s="3"/>
      <c r="Z10" s="8"/>
      <c r="AA10" s="4"/>
      <c r="AB10" s="4"/>
      <c r="AC10" s="3"/>
      <c r="AD10" s="8"/>
      <c r="AE10" s="4"/>
      <c r="AF10" s="4"/>
      <c r="AG10" s="3"/>
      <c r="AH10" s="8"/>
      <c r="AI10" s="4"/>
      <c r="AJ10" s="4"/>
      <c r="AK10" s="3"/>
      <c r="AL10" s="8"/>
      <c r="AM10" s="4"/>
      <c r="AN10" s="4"/>
      <c r="AO10" s="3"/>
      <c r="AP10" s="8"/>
      <c r="AQ10" s="4"/>
      <c r="AR10" s="4"/>
      <c r="AS10" s="3"/>
      <c r="AT10" s="8"/>
      <c r="AU10" s="4"/>
      <c r="AV10" s="4"/>
      <c r="AW10" s="3"/>
      <c r="AX10" s="8"/>
      <c r="AY10" s="4"/>
      <c r="AZ10" s="4"/>
      <c r="BA10" s="3"/>
      <c r="BB10" s="8"/>
      <c r="BC10" s="4"/>
      <c r="BD10" s="4"/>
      <c r="BE10" s="3"/>
      <c r="BG10" s="4"/>
      <c r="BH10" s="4"/>
      <c r="BI10" s="3"/>
      <c r="BK10" s="4"/>
      <c r="BL10" s="4"/>
      <c r="BM10" s="3"/>
    </row>
    <row r="11" spans="1:65" ht="13" x14ac:dyDescent="0.3">
      <c r="A11" s="23">
        <f t="shared" si="2"/>
        <v>7100</v>
      </c>
      <c r="B11" s="80">
        <f t="shared" si="0"/>
        <v>150</v>
      </c>
      <c r="C11" s="42" t="s">
        <v>3</v>
      </c>
      <c r="D11" s="25">
        <v>0.3923611111111111</v>
      </c>
      <c r="E11" s="38"/>
      <c r="F11" s="38"/>
      <c r="H11" s="23">
        <f t="shared" si="3"/>
        <v>6000</v>
      </c>
      <c r="I11" s="23">
        <f t="shared" si="1"/>
        <v>886</v>
      </c>
      <c r="J11" s="40" t="s">
        <v>3</v>
      </c>
      <c r="K11" s="22">
        <v>0.57847222222222217</v>
      </c>
      <c r="L11" s="38"/>
      <c r="M11" s="35"/>
      <c r="O11" s="4"/>
      <c r="P11" s="4"/>
      <c r="Q11" s="3"/>
      <c r="R11" s="1"/>
      <c r="S11" s="4"/>
      <c r="T11" s="4"/>
      <c r="U11" s="3"/>
      <c r="V11" s="1"/>
      <c r="W11" s="4"/>
      <c r="X11" s="4"/>
      <c r="Y11" s="3"/>
      <c r="Z11" s="1"/>
      <c r="AA11" s="4"/>
      <c r="AB11" s="4"/>
      <c r="AC11" s="3"/>
      <c r="AD11" s="1"/>
      <c r="AE11" s="4"/>
      <c r="AF11" s="4"/>
      <c r="AG11" s="3"/>
      <c r="AH11" s="1"/>
      <c r="AI11" s="4"/>
      <c r="AJ11" s="4"/>
      <c r="AK11" s="3"/>
      <c r="AL11" s="1"/>
      <c r="AM11" s="4"/>
      <c r="AN11" s="4"/>
      <c r="AO11" s="3"/>
      <c r="AP11" s="1"/>
      <c r="AQ11" s="4"/>
      <c r="AR11" s="4"/>
      <c r="AS11" s="3"/>
      <c r="AT11" s="1"/>
      <c r="AU11" s="4"/>
      <c r="AV11" s="4"/>
      <c r="AW11" s="3"/>
      <c r="AX11" s="1"/>
      <c r="AY11" s="4"/>
      <c r="AZ11" s="4"/>
      <c r="BA11" s="3"/>
      <c r="BB11" s="1"/>
      <c r="BC11" s="4"/>
      <c r="BD11" s="4"/>
      <c r="BE11" s="3"/>
      <c r="BG11" s="4"/>
      <c r="BH11" s="4"/>
      <c r="BI11" s="3"/>
      <c r="BK11" s="4"/>
      <c r="BL11" s="4"/>
      <c r="BM11" s="3"/>
    </row>
    <row r="12" spans="1:65" ht="13" x14ac:dyDescent="0.3">
      <c r="A12" s="20">
        <f t="shared" si="2"/>
        <v>7075</v>
      </c>
      <c r="B12" s="81">
        <f t="shared" si="0"/>
        <v>166</v>
      </c>
      <c r="C12" s="39" t="s">
        <v>2</v>
      </c>
      <c r="D12" s="25">
        <v>0.39652777777777781</v>
      </c>
      <c r="E12" s="38"/>
      <c r="F12" s="38"/>
      <c r="H12" s="20">
        <f t="shared" si="3"/>
        <v>5975</v>
      </c>
      <c r="I12" s="82">
        <f t="shared" si="1"/>
        <v>902</v>
      </c>
      <c r="J12" s="41" t="s">
        <v>2</v>
      </c>
      <c r="K12" s="22">
        <v>0.58194444444444449</v>
      </c>
      <c r="L12" s="38"/>
      <c r="M12" s="35"/>
      <c r="T12" s="4"/>
      <c r="U12" s="3"/>
      <c r="V12" s="1"/>
      <c r="W12" s="4"/>
      <c r="X12" s="4"/>
      <c r="Y12" s="3"/>
      <c r="Z12" s="1"/>
      <c r="AA12" s="4"/>
      <c r="AB12" s="4"/>
      <c r="AC12" s="3"/>
      <c r="AD12" s="1"/>
      <c r="AE12" s="4"/>
      <c r="AF12" s="4"/>
      <c r="AG12" s="3"/>
      <c r="AH12" s="1"/>
      <c r="AI12" s="4"/>
      <c r="AJ12" s="4"/>
      <c r="AK12" s="3"/>
      <c r="AL12" s="1"/>
      <c r="AM12" s="4"/>
      <c r="AN12" s="4"/>
      <c r="AO12" s="3"/>
      <c r="AP12" s="1"/>
      <c r="AQ12" s="4"/>
      <c r="AR12" s="4"/>
      <c r="AS12" s="3"/>
      <c r="AT12" s="1"/>
      <c r="AU12" s="4"/>
      <c r="AV12" s="4"/>
      <c r="AW12" s="3"/>
      <c r="AX12" s="1"/>
      <c r="AY12" s="4"/>
      <c r="AZ12" s="4"/>
      <c r="BA12" s="3"/>
      <c r="BB12" s="1"/>
      <c r="BC12" s="4"/>
      <c r="BD12" s="4"/>
      <c r="BE12" s="3"/>
      <c r="BG12" s="4"/>
      <c r="BH12" s="4"/>
      <c r="BI12" s="3"/>
      <c r="BK12" s="4"/>
      <c r="BL12" s="4"/>
      <c r="BM12" s="3"/>
    </row>
    <row r="13" spans="1:65" ht="13" x14ac:dyDescent="0.3">
      <c r="A13" s="23">
        <f t="shared" si="2"/>
        <v>7050</v>
      </c>
      <c r="B13" s="80">
        <f t="shared" si="0"/>
        <v>182</v>
      </c>
      <c r="C13" s="40" t="s">
        <v>3</v>
      </c>
      <c r="D13" s="25">
        <v>0.40069444444444446</v>
      </c>
      <c r="E13" s="38"/>
      <c r="F13" s="38"/>
      <c r="H13" s="23">
        <f t="shared" si="3"/>
        <v>5950</v>
      </c>
      <c r="I13" s="23">
        <f t="shared" si="1"/>
        <v>918</v>
      </c>
      <c r="J13" s="42" t="s">
        <v>3</v>
      </c>
      <c r="K13" s="22">
        <v>0.58611111111111114</v>
      </c>
      <c r="L13" s="38"/>
      <c r="M13" s="35"/>
      <c r="T13" s="4"/>
      <c r="U13" s="3"/>
      <c r="V13" s="1"/>
      <c r="W13" s="4"/>
      <c r="X13" s="4"/>
      <c r="Y13" s="3"/>
      <c r="Z13" s="1"/>
      <c r="AA13" s="4"/>
      <c r="AB13" s="4"/>
      <c r="AC13" s="3"/>
      <c r="AD13" s="1"/>
      <c r="AE13" s="4"/>
      <c r="AF13" s="4"/>
      <c r="AG13" s="3"/>
      <c r="AH13" s="1"/>
      <c r="AI13" s="4"/>
      <c r="AJ13" s="4"/>
      <c r="AK13" s="3"/>
      <c r="AL13" s="1"/>
      <c r="AM13" s="4"/>
      <c r="AN13" s="4"/>
      <c r="AO13" s="3"/>
      <c r="AP13" s="1"/>
      <c r="AQ13" s="4"/>
      <c r="AR13" s="4"/>
      <c r="AS13" s="3"/>
      <c r="AT13" s="1"/>
      <c r="AU13" s="4"/>
      <c r="AV13" s="4"/>
      <c r="AW13" s="3"/>
      <c r="AX13" s="1"/>
      <c r="AY13" s="4"/>
      <c r="AZ13" s="4"/>
      <c r="BA13" s="3"/>
      <c r="BB13" s="1"/>
      <c r="BC13" s="4"/>
      <c r="BD13" s="4"/>
      <c r="BE13" s="3"/>
      <c r="BG13" s="4"/>
      <c r="BH13" s="4"/>
      <c r="BI13" s="3"/>
      <c r="BK13" s="4"/>
      <c r="BL13" s="4"/>
      <c r="BM13" s="3"/>
    </row>
    <row r="14" spans="1:65" ht="13" x14ac:dyDescent="0.3">
      <c r="A14" s="20">
        <f t="shared" si="2"/>
        <v>7025</v>
      </c>
      <c r="B14" s="81">
        <f t="shared" si="0"/>
        <v>198</v>
      </c>
      <c r="C14" s="41" t="s">
        <v>2</v>
      </c>
      <c r="D14" s="25">
        <v>0.40486111111111112</v>
      </c>
      <c r="E14" s="38"/>
      <c r="F14" s="38"/>
      <c r="H14" s="20">
        <f t="shared" si="3"/>
        <v>5925</v>
      </c>
      <c r="I14" s="82">
        <f t="shared" si="1"/>
        <v>934</v>
      </c>
      <c r="J14" s="39" t="s">
        <v>2</v>
      </c>
      <c r="K14" s="25">
        <v>0.59027777777777779</v>
      </c>
      <c r="L14" s="38"/>
      <c r="M14" s="35"/>
      <c r="T14" s="6"/>
      <c r="U14" s="2"/>
      <c r="V14" s="1"/>
      <c r="W14" s="6"/>
      <c r="X14" s="6"/>
      <c r="Y14" s="2"/>
      <c r="Z14" s="1"/>
      <c r="AA14" s="6"/>
      <c r="AB14" s="6"/>
      <c r="AC14" s="2"/>
      <c r="AD14" s="1"/>
      <c r="AE14" s="6"/>
      <c r="AF14" s="6"/>
      <c r="AG14" s="2"/>
      <c r="AH14" s="1"/>
      <c r="AI14" s="6"/>
      <c r="AJ14" s="6"/>
      <c r="AK14" s="2"/>
      <c r="AL14" s="1"/>
      <c r="AM14" s="6"/>
      <c r="AN14" s="6"/>
      <c r="AO14" s="2"/>
      <c r="AP14" s="1"/>
      <c r="AQ14" s="6"/>
      <c r="AR14" s="6"/>
      <c r="AS14" s="2"/>
      <c r="AT14" s="1"/>
      <c r="AU14" s="6"/>
      <c r="AV14" s="6"/>
      <c r="AW14" s="2"/>
      <c r="AX14" s="1"/>
      <c r="AY14" s="6"/>
      <c r="AZ14" s="6"/>
      <c r="BA14" s="2"/>
      <c r="BB14" s="1"/>
      <c r="BC14" s="6"/>
      <c r="BD14" s="6"/>
      <c r="BE14" s="2"/>
      <c r="BG14" s="6"/>
      <c r="BH14" s="6"/>
      <c r="BI14" s="2"/>
      <c r="BK14" s="6"/>
      <c r="BL14" s="6"/>
      <c r="BM14" s="2"/>
    </row>
    <row r="15" spans="1:65" ht="13" x14ac:dyDescent="0.3">
      <c r="A15" s="23">
        <f t="shared" si="2"/>
        <v>7000</v>
      </c>
      <c r="B15" s="80">
        <f t="shared" si="0"/>
        <v>214</v>
      </c>
      <c r="C15" s="42" t="s">
        <v>3</v>
      </c>
      <c r="D15" s="25">
        <v>0.40833333333333338</v>
      </c>
      <c r="E15" s="38"/>
      <c r="F15" s="38"/>
      <c r="H15" s="23">
        <f t="shared" si="3"/>
        <v>5900</v>
      </c>
      <c r="I15" s="23">
        <f t="shared" si="1"/>
        <v>950</v>
      </c>
      <c r="J15" s="40" t="s">
        <v>3</v>
      </c>
      <c r="K15" s="22">
        <v>0.59375</v>
      </c>
      <c r="L15" s="38"/>
      <c r="M15" s="35"/>
      <c r="T15" s="6"/>
      <c r="U15" s="2"/>
      <c r="V15" s="1"/>
      <c r="W15" s="6"/>
      <c r="X15" s="6"/>
      <c r="Y15" s="2"/>
      <c r="Z15" s="1"/>
      <c r="AA15" s="6"/>
      <c r="AB15" s="6"/>
      <c r="AC15" s="2"/>
      <c r="AD15" s="1"/>
      <c r="AE15" s="6"/>
      <c r="AF15" s="6"/>
      <c r="AG15" s="2"/>
      <c r="AH15" s="1"/>
      <c r="AI15" s="6"/>
      <c r="AJ15" s="6"/>
      <c r="AK15" s="2"/>
      <c r="AL15" s="1"/>
      <c r="AM15" s="6"/>
      <c r="AN15" s="6"/>
      <c r="AO15" s="2"/>
      <c r="AP15" s="1"/>
      <c r="AQ15" s="6"/>
      <c r="AR15" s="6"/>
      <c r="AS15" s="2"/>
      <c r="AT15" s="1"/>
      <c r="AU15" s="6"/>
      <c r="AV15" s="6"/>
      <c r="AW15" s="2"/>
      <c r="AX15" s="1"/>
      <c r="AY15" s="6"/>
      <c r="AZ15" s="6"/>
      <c r="BA15" s="2"/>
      <c r="BB15" s="1"/>
      <c r="BC15" s="6"/>
      <c r="BD15" s="6"/>
      <c r="BE15" s="2"/>
      <c r="BG15" s="6"/>
      <c r="BH15" s="6"/>
      <c r="BI15" s="2"/>
      <c r="BK15" s="6"/>
      <c r="BL15" s="6"/>
      <c r="BM15" s="2"/>
    </row>
    <row r="16" spans="1:65" ht="13" x14ac:dyDescent="0.3">
      <c r="A16" s="20">
        <f t="shared" si="2"/>
        <v>6975</v>
      </c>
      <c r="B16" s="81">
        <f t="shared" si="0"/>
        <v>230</v>
      </c>
      <c r="C16" s="39" t="s">
        <v>2</v>
      </c>
      <c r="D16" s="25">
        <v>0.41180555555555554</v>
      </c>
      <c r="E16" s="38"/>
      <c r="F16" s="38"/>
      <c r="H16" s="20">
        <f t="shared" si="3"/>
        <v>5875</v>
      </c>
      <c r="I16" s="82">
        <f t="shared" si="1"/>
        <v>966</v>
      </c>
      <c r="J16" s="41" t="s">
        <v>2</v>
      </c>
      <c r="K16" s="22">
        <v>0.59791666666666665</v>
      </c>
      <c r="L16" s="38"/>
      <c r="M16" s="35"/>
      <c r="T16" s="6"/>
      <c r="U16" s="2"/>
      <c r="V16" s="1"/>
      <c r="W16" s="6"/>
      <c r="X16" s="6"/>
      <c r="Y16" s="2"/>
      <c r="Z16" s="1"/>
      <c r="AA16" s="6"/>
      <c r="AB16" s="6"/>
      <c r="AC16" s="2"/>
      <c r="AD16" s="1"/>
      <c r="AE16" s="6"/>
      <c r="AF16" s="6"/>
      <c r="AG16" s="2"/>
      <c r="AH16" s="1"/>
      <c r="AI16" s="6"/>
      <c r="AJ16" s="6"/>
      <c r="AK16" s="2"/>
      <c r="AL16" s="1"/>
      <c r="AM16" s="6"/>
      <c r="AN16" s="6"/>
      <c r="AO16" s="2"/>
      <c r="AP16" s="1"/>
      <c r="AQ16" s="6"/>
      <c r="AR16" s="6"/>
      <c r="AS16" s="2"/>
      <c r="AT16" s="1"/>
      <c r="AU16" s="6"/>
      <c r="AV16" s="6"/>
      <c r="AW16" s="2"/>
      <c r="AX16" s="1"/>
      <c r="AY16" s="6"/>
      <c r="AZ16" s="6"/>
      <c r="BA16" s="2"/>
      <c r="BB16" s="1"/>
      <c r="BC16" s="6"/>
      <c r="BD16" s="6"/>
      <c r="BE16" s="2"/>
      <c r="BG16" s="6"/>
      <c r="BH16" s="6"/>
      <c r="BI16" s="2"/>
      <c r="BK16" s="6"/>
      <c r="BL16" s="6"/>
      <c r="BM16" s="2"/>
    </row>
    <row r="17" spans="1:65" ht="13" x14ac:dyDescent="0.3">
      <c r="A17" s="23">
        <f t="shared" si="2"/>
        <v>6950</v>
      </c>
      <c r="B17" s="80">
        <f t="shared" si="0"/>
        <v>246</v>
      </c>
      <c r="C17" s="40" t="s">
        <v>3</v>
      </c>
      <c r="D17" s="25">
        <v>0.41597222222222219</v>
      </c>
      <c r="E17" s="38"/>
      <c r="F17" s="38"/>
      <c r="H17" s="23">
        <f t="shared" si="3"/>
        <v>5850</v>
      </c>
      <c r="I17" s="23">
        <f t="shared" si="1"/>
        <v>982</v>
      </c>
      <c r="J17" s="42" t="s">
        <v>3</v>
      </c>
      <c r="K17" s="22">
        <v>0.60138888888888886</v>
      </c>
      <c r="L17" s="38"/>
      <c r="M17" s="35"/>
      <c r="T17" s="6"/>
      <c r="U17" s="2"/>
      <c r="V17" s="1"/>
      <c r="W17" s="6"/>
      <c r="X17" s="6"/>
      <c r="Y17" s="2"/>
      <c r="Z17" s="1"/>
      <c r="AA17" s="6"/>
      <c r="AB17" s="6"/>
      <c r="AC17" s="2"/>
      <c r="AD17" s="1"/>
      <c r="AE17" s="6"/>
      <c r="AF17" s="6"/>
      <c r="AG17" s="2"/>
      <c r="AH17" s="1"/>
      <c r="AI17" s="6"/>
      <c r="AJ17" s="6"/>
      <c r="AK17" s="2"/>
      <c r="AL17" s="1"/>
      <c r="AM17" s="6"/>
      <c r="AN17" s="6"/>
      <c r="AO17" s="2"/>
      <c r="AP17" s="1"/>
      <c r="AQ17" s="6"/>
      <c r="AR17" s="6"/>
      <c r="AS17" s="2"/>
      <c r="AT17" s="1"/>
      <c r="AU17" s="6"/>
      <c r="AV17" s="6"/>
      <c r="AW17" s="2"/>
      <c r="AX17" s="1"/>
      <c r="AY17" s="6"/>
      <c r="AZ17" s="6"/>
      <c r="BA17" s="2"/>
      <c r="BB17" s="1"/>
      <c r="BC17" s="6"/>
      <c r="BD17" s="6"/>
      <c r="BE17" s="2"/>
      <c r="BG17" s="6"/>
      <c r="BH17" s="6"/>
      <c r="BI17" s="2"/>
      <c r="BK17" s="6"/>
      <c r="BL17" s="6"/>
      <c r="BM17" s="2"/>
    </row>
    <row r="18" spans="1:65" ht="13" x14ac:dyDescent="0.3">
      <c r="A18" s="20">
        <f t="shared" si="2"/>
        <v>6925</v>
      </c>
      <c r="B18" s="81">
        <f t="shared" si="0"/>
        <v>262</v>
      </c>
      <c r="C18" s="41" t="s">
        <v>2</v>
      </c>
      <c r="D18" s="25">
        <v>0.41944444444444445</v>
      </c>
      <c r="E18" s="38"/>
      <c r="F18" s="38"/>
      <c r="H18" s="20">
        <f t="shared" si="3"/>
        <v>5825</v>
      </c>
      <c r="I18" s="82">
        <f t="shared" si="1"/>
        <v>998</v>
      </c>
      <c r="J18" s="39" t="s">
        <v>2</v>
      </c>
      <c r="K18" s="25">
        <v>0.60486111111111118</v>
      </c>
      <c r="L18" s="38"/>
      <c r="M18" s="35"/>
      <c r="T18" s="4"/>
      <c r="U18" s="3"/>
      <c r="V18" s="8"/>
      <c r="W18" s="4"/>
      <c r="X18" s="4"/>
      <c r="Y18" s="3"/>
      <c r="Z18" s="8"/>
      <c r="AA18" s="4"/>
      <c r="AB18" s="4"/>
      <c r="AC18" s="3"/>
      <c r="AD18" s="8"/>
      <c r="AE18" s="4"/>
      <c r="AF18" s="4"/>
      <c r="AG18" s="3"/>
      <c r="AH18" s="8"/>
      <c r="AI18" s="4"/>
      <c r="AJ18" s="4"/>
      <c r="AK18" s="3"/>
      <c r="AL18" s="8"/>
      <c r="AM18" s="4"/>
      <c r="AN18" s="4"/>
      <c r="AO18" s="3"/>
      <c r="AP18" s="8"/>
      <c r="AQ18" s="4"/>
      <c r="AR18" s="4"/>
      <c r="AS18" s="3"/>
      <c r="AT18" s="8"/>
      <c r="AU18" s="4"/>
      <c r="AV18" s="4"/>
      <c r="AW18" s="3"/>
      <c r="AX18" s="8"/>
      <c r="AY18" s="4"/>
      <c r="AZ18" s="4"/>
      <c r="BA18" s="3"/>
      <c r="BC18" s="4"/>
      <c r="BD18" s="4"/>
      <c r="BE18" s="3"/>
      <c r="BG18" s="4"/>
      <c r="BH18" s="4"/>
      <c r="BI18" s="3"/>
    </row>
    <row r="19" spans="1:65" ht="13" x14ac:dyDescent="0.3">
      <c r="A19" s="23">
        <f t="shared" si="2"/>
        <v>6900</v>
      </c>
      <c r="B19" s="80">
        <f t="shared" si="0"/>
        <v>278</v>
      </c>
      <c r="C19" s="42" t="s">
        <v>3</v>
      </c>
      <c r="D19" s="25">
        <v>0.4236111111111111</v>
      </c>
      <c r="E19" s="38"/>
      <c r="F19" s="38"/>
      <c r="H19" s="23">
        <f t="shared" si="3"/>
        <v>5800</v>
      </c>
      <c r="I19" s="23">
        <f t="shared" si="1"/>
        <v>1014</v>
      </c>
      <c r="J19" s="40" t="s">
        <v>3</v>
      </c>
      <c r="K19" s="22">
        <v>0.60902777777777783</v>
      </c>
      <c r="L19" s="38"/>
      <c r="M19" s="35"/>
      <c r="T19" s="4"/>
      <c r="U19" s="3"/>
      <c r="V19" s="1"/>
      <c r="W19" s="4"/>
      <c r="X19" s="4"/>
      <c r="Y19" s="3"/>
      <c r="Z19" s="1"/>
      <c r="AA19" s="4"/>
      <c r="AB19" s="4"/>
      <c r="AC19" s="3"/>
      <c r="AD19" s="1"/>
      <c r="AE19" s="4"/>
      <c r="AF19" s="4"/>
      <c r="AG19" s="3"/>
      <c r="AH19" s="1"/>
      <c r="AI19" s="4"/>
      <c r="AJ19" s="4"/>
      <c r="AK19" s="3"/>
      <c r="AL19" s="1"/>
      <c r="AM19" s="4"/>
      <c r="AN19" s="4"/>
      <c r="AO19" s="3"/>
      <c r="AP19" s="1"/>
      <c r="AQ19" s="4"/>
      <c r="AR19" s="4"/>
      <c r="AS19" s="3"/>
      <c r="AT19" s="1"/>
      <c r="AU19" s="4"/>
      <c r="AV19" s="4"/>
      <c r="AW19" s="3"/>
      <c r="AX19" s="1"/>
      <c r="AY19" s="4"/>
      <c r="AZ19" s="4"/>
      <c r="BA19" s="3"/>
      <c r="BC19" s="4"/>
      <c r="BD19" s="4"/>
      <c r="BE19" s="3"/>
      <c r="BG19" s="4"/>
      <c r="BH19" s="4"/>
      <c r="BI19" s="3"/>
    </row>
    <row r="20" spans="1:65" ht="13" x14ac:dyDescent="0.3">
      <c r="A20" s="20">
        <f t="shared" si="2"/>
        <v>6875</v>
      </c>
      <c r="B20" s="81">
        <f t="shared" si="0"/>
        <v>294</v>
      </c>
      <c r="C20" s="39" t="s">
        <v>2</v>
      </c>
      <c r="D20" s="25">
        <v>0.42708333333333331</v>
      </c>
      <c r="E20" s="38"/>
      <c r="F20" s="38"/>
      <c r="H20" s="20">
        <f t="shared" si="3"/>
        <v>5775</v>
      </c>
      <c r="I20" s="82">
        <f t="shared" si="1"/>
        <v>1030</v>
      </c>
      <c r="J20" s="41" t="s">
        <v>2</v>
      </c>
      <c r="K20" s="25">
        <v>0.61250000000000004</v>
      </c>
      <c r="L20" s="38"/>
      <c r="M20" s="35"/>
      <c r="T20" s="4"/>
      <c r="U20" s="3"/>
      <c r="V20" s="1"/>
      <c r="W20" s="4"/>
      <c r="X20" s="4"/>
      <c r="Y20" s="3"/>
      <c r="Z20" s="1"/>
      <c r="AA20" s="4"/>
      <c r="AB20" s="4"/>
      <c r="AC20" s="3"/>
      <c r="AD20" s="1"/>
      <c r="AE20" s="4"/>
      <c r="AF20" s="4"/>
      <c r="AG20" s="3"/>
      <c r="AH20" s="1"/>
      <c r="AI20" s="4"/>
      <c r="AJ20" s="4"/>
      <c r="AK20" s="3"/>
      <c r="AL20" s="1"/>
      <c r="AM20" s="4"/>
      <c r="AN20" s="4"/>
      <c r="AO20" s="3"/>
      <c r="AP20" s="1"/>
      <c r="AQ20" s="4"/>
      <c r="AR20" s="4"/>
      <c r="AS20" s="3"/>
      <c r="AT20" s="1"/>
      <c r="AU20" s="4"/>
      <c r="AV20" s="4"/>
      <c r="AW20" s="3"/>
      <c r="AX20" s="1"/>
      <c r="AY20" s="4"/>
      <c r="AZ20" s="4"/>
      <c r="BA20" s="3"/>
      <c r="BB20" s="1"/>
      <c r="BC20" s="4"/>
      <c r="BD20" s="4"/>
      <c r="BE20" s="3"/>
      <c r="BG20" s="4"/>
      <c r="BH20" s="4"/>
      <c r="BI20" s="3"/>
      <c r="BK20" s="4"/>
      <c r="BL20" s="4"/>
      <c r="BM20" s="3"/>
    </row>
    <row r="21" spans="1:65" ht="13" x14ac:dyDescent="0.3">
      <c r="A21" s="23">
        <f t="shared" si="2"/>
        <v>6850</v>
      </c>
      <c r="B21" s="80">
        <f t="shared" si="0"/>
        <v>310</v>
      </c>
      <c r="C21" s="40" t="s">
        <v>3</v>
      </c>
      <c r="D21" s="25">
        <v>0.43055555555555558</v>
      </c>
      <c r="E21" s="38"/>
      <c r="F21" s="38"/>
      <c r="H21" s="23">
        <f t="shared" si="3"/>
        <v>5750</v>
      </c>
      <c r="I21" s="23">
        <f t="shared" si="1"/>
        <v>1046</v>
      </c>
      <c r="J21" s="42" t="s">
        <v>3</v>
      </c>
      <c r="K21" s="22">
        <v>0.61597222222222225</v>
      </c>
      <c r="L21" s="38"/>
      <c r="M21" s="35"/>
      <c r="T21" s="4"/>
      <c r="U21" s="3"/>
      <c r="V21" s="1"/>
      <c r="W21" s="4"/>
      <c r="X21" s="4"/>
      <c r="Y21" s="3"/>
      <c r="Z21" s="1"/>
      <c r="AA21" s="4"/>
      <c r="AB21" s="4"/>
      <c r="AC21" s="3"/>
      <c r="AD21" s="1"/>
      <c r="AE21" s="4"/>
      <c r="AF21" s="4"/>
      <c r="AG21" s="3"/>
      <c r="AH21" s="1"/>
      <c r="AI21" s="4"/>
      <c r="AJ21" s="4"/>
      <c r="AK21" s="3"/>
      <c r="AL21" s="1"/>
      <c r="AM21" s="4"/>
      <c r="AN21" s="4"/>
      <c r="AO21" s="3"/>
      <c r="AP21" s="1"/>
      <c r="AQ21" s="4"/>
      <c r="AR21" s="4"/>
      <c r="AS21" s="3"/>
      <c r="AT21" s="1"/>
      <c r="AU21" s="4"/>
      <c r="AV21" s="4"/>
      <c r="AW21" s="3"/>
      <c r="AX21" s="1"/>
      <c r="AY21" s="4"/>
      <c r="AZ21" s="4"/>
      <c r="BA21" s="3"/>
      <c r="BB21" s="1"/>
      <c r="BC21" s="4"/>
      <c r="BD21" s="4"/>
      <c r="BE21" s="3"/>
      <c r="BG21" s="4"/>
      <c r="BH21" s="4"/>
      <c r="BI21" s="3"/>
      <c r="BK21" s="4"/>
      <c r="BL21" s="4"/>
      <c r="BM21" s="3"/>
    </row>
    <row r="22" spans="1:65" ht="13" x14ac:dyDescent="0.3">
      <c r="A22" s="20">
        <f t="shared" si="2"/>
        <v>6825</v>
      </c>
      <c r="B22" s="81">
        <f t="shared" si="0"/>
        <v>326</v>
      </c>
      <c r="C22" s="41" t="s">
        <v>2</v>
      </c>
      <c r="D22" s="25">
        <v>0.43472222222222223</v>
      </c>
      <c r="E22" s="38"/>
      <c r="F22" s="38"/>
      <c r="H22" s="20">
        <f t="shared" si="3"/>
        <v>5725</v>
      </c>
      <c r="I22" s="82">
        <f t="shared" si="1"/>
        <v>1062</v>
      </c>
      <c r="J22" s="39" t="s">
        <v>2</v>
      </c>
      <c r="K22" s="25">
        <v>0.62013888888888891</v>
      </c>
      <c r="L22" s="38"/>
      <c r="M22" s="35"/>
      <c r="T22" s="6"/>
      <c r="U22" s="2"/>
      <c r="V22" s="1"/>
      <c r="W22" s="6"/>
      <c r="X22" s="6"/>
      <c r="Y22" s="2"/>
      <c r="Z22" s="1"/>
      <c r="AA22" s="6"/>
      <c r="AB22" s="6"/>
      <c r="AC22" s="2"/>
      <c r="AD22" s="1"/>
      <c r="AE22" s="6"/>
      <c r="AF22" s="6"/>
      <c r="AG22" s="2"/>
      <c r="AH22" s="1"/>
      <c r="AI22" s="6"/>
      <c r="AJ22" s="6"/>
      <c r="AK22" s="2"/>
      <c r="AL22" s="1"/>
      <c r="AM22" s="6"/>
      <c r="AN22" s="6"/>
      <c r="AO22" s="2"/>
      <c r="AP22" s="1"/>
      <c r="AQ22" s="6"/>
      <c r="AR22" s="6"/>
      <c r="AS22" s="2"/>
      <c r="AT22" s="1"/>
      <c r="AU22" s="6"/>
      <c r="AV22" s="6"/>
      <c r="AW22" s="2"/>
      <c r="AX22" s="1"/>
      <c r="AY22" s="6"/>
      <c r="AZ22" s="6"/>
      <c r="BA22" s="2"/>
      <c r="BB22" s="1"/>
      <c r="BC22" s="6"/>
      <c r="BD22" s="6"/>
      <c r="BE22" s="2"/>
      <c r="BG22" s="6"/>
      <c r="BH22" s="6"/>
      <c r="BI22" s="2"/>
      <c r="BK22" s="6"/>
      <c r="BL22" s="6"/>
      <c r="BM22" s="2"/>
    </row>
    <row r="23" spans="1:65" ht="13" x14ac:dyDescent="0.3">
      <c r="A23" s="23">
        <f t="shared" si="2"/>
        <v>6800</v>
      </c>
      <c r="B23" s="80">
        <f t="shared" si="0"/>
        <v>342</v>
      </c>
      <c r="C23" s="42" t="s">
        <v>3</v>
      </c>
      <c r="D23" s="25">
        <v>0.43888888888888888</v>
      </c>
      <c r="E23" s="38"/>
      <c r="F23" s="38"/>
      <c r="H23" s="23">
        <f t="shared" si="3"/>
        <v>5700</v>
      </c>
      <c r="I23" s="23">
        <f t="shared" si="1"/>
        <v>1078</v>
      </c>
      <c r="J23" s="40" t="s">
        <v>3</v>
      </c>
      <c r="K23" s="22">
        <v>0.62430555555555556</v>
      </c>
      <c r="L23" s="38"/>
      <c r="M23" s="35"/>
      <c r="T23" s="6"/>
      <c r="U23" s="2"/>
      <c r="V23" s="1"/>
      <c r="W23" s="6"/>
      <c r="X23" s="6"/>
      <c r="Y23" s="2"/>
      <c r="Z23" s="1"/>
      <c r="AA23" s="6"/>
      <c r="AB23" s="6"/>
      <c r="AC23" s="2"/>
      <c r="AD23" s="1"/>
      <c r="AE23" s="6"/>
      <c r="AF23" s="6"/>
      <c r="AG23" s="2"/>
      <c r="AH23" s="1"/>
      <c r="AI23" s="6"/>
      <c r="AJ23" s="6"/>
      <c r="AK23" s="2"/>
      <c r="AL23" s="1"/>
      <c r="AM23" s="6"/>
      <c r="AN23" s="6"/>
      <c r="AO23" s="2"/>
      <c r="AP23" s="1"/>
      <c r="AQ23" s="6"/>
      <c r="AR23" s="6"/>
      <c r="AS23" s="2"/>
      <c r="AT23" s="1"/>
      <c r="AU23" s="6"/>
      <c r="AV23" s="6"/>
      <c r="AW23" s="2"/>
      <c r="AX23" s="1"/>
      <c r="AY23" s="6"/>
      <c r="AZ23" s="6"/>
      <c r="BA23" s="2"/>
      <c r="BB23" s="1"/>
      <c r="BC23" s="6"/>
      <c r="BD23" s="6"/>
      <c r="BE23" s="2"/>
      <c r="BG23" s="6"/>
      <c r="BH23" s="6"/>
      <c r="BI23" s="2"/>
      <c r="BK23" s="6"/>
      <c r="BL23" s="6"/>
      <c r="BM23" s="2"/>
    </row>
    <row r="24" spans="1:65" ht="13" x14ac:dyDescent="0.3">
      <c r="A24" s="20">
        <f t="shared" si="2"/>
        <v>6775</v>
      </c>
      <c r="B24" s="81">
        <f t="shared" si="0"/>
        <v>358</v>
      </c>
      <c r="C24" s="39" t="s">
        <v>2</v>
      </c>
      <c r="D24" s="25">
        <v>0.44236111111111115</v>
      </c>
      <c r="E24" s="38"/>
      <c r="F24" s="38"/>
      <c r="H24" s="21">
        <f t="shared" si="3"/>
        <v>5675</v>
      </c>
      <c r="I24" s="82">
        <f t="shared" si="1"/>
        <v>1094</v>
      </c>
      <c r="J24" s="41" t="s">
        <v>2</v>
      </c>
      <c r="K24" s="73">
        <v>0.62847222222222221</v>
      </c>
      <c r="L24" s="38"/>
      <c r="M24" s="35"/>
      <c r="O24" s="11"/>
      <c r="P24" s="11"/>
      <c r="Q24" s="3"/>
      <c r="R24" s="52"/>
      <c r="T24" s="6"/>
      <c r="U24" s="2"/>
      <c r="V24" s="1"/>
      <c r="W24" s="6"/>
      <c r="X24" s="6"/>
      <c r="Y24" s="2"/>
      <c r="Z24" s="1"/>
      <c r="AA24" s="6"/>
      <c r="AB24" s="6"/>
      <c r="AC24" s="2"/>
      <c r="AD24" s="1"/>
      <c r="AE24" s="6"/>
      <c r="AF24" s="6"/>
      <c r="AG24" s="2"/>
      <c r="AH24" s="1"/>
      <c r="AI24" s="6"/>
      <c r="AJ24" s="6"/>
      <c r="AK24" s="2"/>
      <c r="AL24" s="1"/>
      <c r="AM24" s="6"/>
      <c r="AN24" s="6"/>
      <c r="AO24" s="2"/>
      <c r="AP24" s="1"/>
      <c r="AQ24" s="6"/>
      <c r="AR24" s="6"/>
      <c r="AS24" s="2"/>
      <c r="AT24" s="1"/>
      <c r="AU24" s="6"/>
      <c r="AV24" s="6"/>
      <c r="AW24" s="2"/>
      <c r="AX24" s="1"/>
      <c r="AY24" s="6"/>
      <c r="AZ24" s="6"/>
      <c r="BA24" s="2"/>
      <c r="BB24" s="1"/>
      <c r="BC24" s="6"/>
      <c r="BD24" s="6"/>
      <c r="BE24" s="2"/>
      <c r="BG24" s="6"/>
      <c r="BH24" s="6"/>
      <c r="BI24" s="2"/>
      <c r="BK24" s="6"/>
      <c r="BL24" s="6"/>
      <c r="BM24" s="2"/>
    </row>
    <row r="25" spans="1:65" ht="13" x14ac:dyDescent="0.3">
      <c r="A25" s="23">
        <f t="shared" si="2"/>
        <v>6750</v>
      </c>
      <c r="B25" s="80">
        <f t="shared" si="0"/>
        <v>374</v>
      </c>
      <c r="C25" s="40" t="s">
        <v>3</v>
      </c>
      <c r="D25" s="25">
        <v>0.4458333333333333</v>
      </c>
      <c r="E25" s="38"/>
      <c r="F25" s="38"/>
      <c r="H25" s="84">
        <f t="shared" si="3"/>
        <v>5650</v>
      </c>
      <c r="I25" s="23">
        <f t="shared" si="1"/>
        <v>1110</v>
      </c>
      <c r="J25" s="42" t="s">
        <v>3</v>
      </c>
      <c r="K25" s="73">
        <v>0.63194444444444442</v>
      </c>
      <c r="L25" s="38"/>
      <c r="M25" s="35"/>
      <c r="O25" s="12"/>
      <c r="P25" s="12"/>
      <c r="Q25" s="9"/>
      <c r="R25" s="52"/>
      <c r="T25" s="6"/>
      <c r="U25" s="2"/>
      <c r="V25" s="1"/>
      <c r="W25" s="6"/>
      <c r="X25" s="6"/>
      <c r="Y25" s="2"/>
      <c r="Z25" s="1"/>
      <c r="AA25" s="6"/>
      <c r="AB25" s="6"/>
      <c r="AC25" s="2"/>
      <c r="AD25" s="1"/>
      <c r="AE25" s="6"/>
      <c r="AF25" s="6"/>
      <c r="AG25" s="2"/>
      <c r="AH25" s="1"/>
      <c r="AI25" s="6"/>
      <c r="AJ25" s="6"/>
      <c r="AK25" s="2"/>
      <c r="AL25" s="1"/>
      <c r="AM25" s="6"/>
      <c r="AN25" s="6"/>
      <c r="AO25" s="2"/>
      <c r="AP25" s="1"/>
      <c r="AQ25" s="6"/>
      <c r="AR25" s="6"/>
      <c r="AS25" s="2"/>
      <c r="AT25" s="1"/>
      <c r="AU25" s="6"/>
      <c r="AV25" s="6"/>
      <c r="AW25" s="2"/>
      <c r="AX25" s="1"/>
      <c r="AY25" s="6"/>
      <c r="AZ25" s="6"/>
      <c r="BA25" s="2"/>
      <c r="BB25" s="1"/>
      <c r="BC25" s="6"/>
      <c r="BD25" s="6"/>
      <c r="BE25" s="2"/>
      <c r="BG25" s="6"/>
      <c r="BH25" s="6"/>
      <c r="BI25" s="2"/>
      <c r="BK25" s="6"/>
      <c r="BL25" s="6"/>
      <c r="BM25" s="2"/>
    </row>
    <row r="26" spans="1:65" ht="13" x14ac:dyDescent="0.3">
      <c r="A26" s="20">
        <f t="shared" si="2"/>
        <v>6725</v>
      </c>
      <c r="B26" s="81">
        <f t="shared" si="0"/>
        <v>390</v>
      </c>
      <c r="C26" s="41" t="s">
        <v>2</v>
      </c>
      <c r="D26" s="25">
        <v>0.44930555555555557</v>
      </c>
      <c r="E26" s="38"/>
      <c r="F26" s="38"/>
      <c r="H26" s="74">
        <v>5625</v>
      </c>
      <c r="I26" s="82">
        <f t="shared" si="1"/>
        <v>1126</v>
      </c>
      <c r="J26" s="39" t="s">
        <v>2</v>
      </c>
      <c r="K26" s="76">
        <v>0.63611111111111118</v>
      </c>
      <c r="L26" s="38"/>
      <c r="M26" s="35"/>
      <c r="O26" s="11"/>
      <c r="P26" s="11"/>
      <c r="Q26" s="3"/>
      <c r="R26" s="52"/>
      <c r="T26" s="4"/>
      <c r="U26" s="3"/>
      <c r="V26" s="8"/>
      <c r="W26" s="4"/>
      <c r="X26" s="4"/>
      <c r="Y26" s="3"/>
      <c r="Z26" s="8"/>
      <c r="AA26" s="4"/>
      <c r="AB26" s="4"/>
      <c r="AC26" s="3"/>
      <c r="AD26" s="8"/>
      <c r="AE26" s="4"/>
      <c r="AF26" s="4"/>
      <c r="AG26" s="3"/>
      <c r="AH26" s="8"/>
      <c r="AI26" s="4"/>
      <c r="AJ26" s="4"/>
      <c r="AK26" s="3"/>
      <c r="AL26" s="8"/>
      <c r="AM26" s="4"/>
      <c r="AN26" s="4"/>
      <c r="AO26" s="3"/>
      <c r="AP26" s="8"/>
      <c r="AQ26" s="4"/>
      <c r="AR26" s="4"/>
      <c r="AS26" s="3"/>
      <c r="AT26" s="8"/>
      <c r="AU26" s="4"/>
      <c r="AV26" s="4"/>
      <c r="AW26" s="3"/>
      <c r="AX26" s="8"/>
      <c r="AY26" s="4"/>
      <c r="AZ26" s="4"/>
      <c r="BA26" s="3"/>
      <c r="BB26" s="8"/>
      <c r="BC26" s="4"/>
      <c r="BD26" s="4"/>
      <c r="BE26" s="3"/>
      <c r="BG26" s="4"/>
      <c r="BH26" s="4"/>
      <c r="BI26" s="3"/>
      <c r="BK26" s="4"/>
      <c r="BL26" s="4"/>
      <c r="BM26" s="3"/>
    </row>
    <row r="27" spans="1:65" ht="13" x14ac:dyDescent="0.3">
      <c r="A27" s="23">
        <f t="shared" si="2"/>
        <v>6700</v>
      </c>
      <c r="B27" s="80">
        <f t="shared" si="0"/>
        <v>406</v>
      </c>
      <c r="C27" s="42" t="s">
        <v>3</v>
      </c>
      <c r="D27" s="25">
        <v>0.45416666666666666</v>
      </c>
      <c r="E27" s="38"/>
      <c r="F27" s="38"/>
      <c r="H27" s="75">
        <v>5600</v>
      </c>
      <c r="I27" s="23">
        <f t="shared" si="1"/>
        <v>1142</v>
      </c>
      <c r="J27" s="40" t="s">
        <v>3</v>
      </c>
      <c r="K27" s="76">
        <v>0.63958333333333328</v>
      </c>
      <c r="L27" s="38"/>
      <c r="M27" s="35"/>
      <c r="O27" s="12"/>
      <c r="P27" s="12"/>
      <c r="Q27" s="9"/>
      <c r="R27" s="52"/>
      <c r="T27" s="4"/>
      <c r="U27" s="3"/>
      <c r="V27" s="1"/>
      <c r="W27" s="4"/>
      <c r="X27" s="4"/>
      <c r="Y27" s="3"/>
      <c r="Z27" s="1"/>
      <c r="AA27" s="4"/>
      <c r="AB27" s="4"/>
      <c r="AC27" s="3"/>
      <c r="AD27" s="1"/>
      <c r="AE27" s="4"/>
      <c r="AF27" s="4"/>
      <c r="AG27" s="3"/>
      <c r="AH27" s="1"/>
      <c r="AI27" s="4"/>
      <c r="AJ27" s="4"/>
      <c r="AK27" s="3"/>
      <c r="AL27" s="1"/>
      <c r="AM27" s="4"/>
      <c r="AN27" s="4"/>
      <c r="AO27" s="3"/>
      <c r="AP27" s="1"/>
      <c r="AQ27" s="4"/>
      <c r="AR27" s="4"/>
      <c r="AS27" s="3"/>
      <c r="AT27" s="1"/>
      <c r="AU27" s="4"/>
      <c r="AV27" s="4"/>
      <c r="AW27" s="3"/>
      <c r="AX27" s="1"/>
      <c r="AY27" s="4"/>
      <c r="AZ27" s="4"/>
      <c r="BA27" s="3"/>
      <c r="BB27" s="1"/>
      <c r="BC27" s="4"/>
      <c r="BD27" s="4"/>
      <c r="BE27" s="3"/>
      <c r="BG27" s="4"/>
      <c r="BH27" s="4"/>
      <c r="BI27" s="3"/>
      <c r="BK27" s="4"/>
      <c r="BL27" s="4"/>
      <c r="BM27" s="3"/>
    </row>
    <row r="28" spans="1:65" ht="13" x14ac:dyDescent="0.3">
      <c r="A28" s="20">
        <f t="shared" si="2"/>
        <v>6675</v>
      </c>
      <c r="B28" s="81">
        <f t="shared" si="0"/>
        <v>422</v>
      </c>
      <c r="C28" s="39" t="s">
        <v>2</v>
      </c>
      <c r="D28" s="22">
        <v>0.45763888888888887</v>
      </c>
      <c r="E28" s="38"/>
      <c r="F28" s="38"/>
      <c r="H28" s="74">
        <v>5575</v>
      </c>
      <c r="I28" s="82">
        <f t="shared" si="1"/>
        <v>1158</v>
      </c>
      <c r="J28" s="41" t="s">
        <v>2</v>
      </c>
      <c r="K28" s="25">
        <v>0.64375000000000004</v>
      </c>
      <c r="L28" s="38"/>
      <c r="M28" s="35"/>
      <c r="O28" s="11"/>
      <c r="P28" s="11"/>
      <c r="Q28" s="3"/>
      <c r="R28" s="52"/>
      <c r="S28" s="4"/>
      <c r="T28" s="4"/>
      <c r="U28" s="3"/>
      <c r="V28" s="1"/>
      <c r="W28" s="4"/>
      <c r="X28" s="4"/>
      <c r="Y28" s="3"/>
      <c r="Z28" s="1"/>
      <c r="AA28" s="4"/>
      <c r="AB28" s="4"/>
      <c r="AC28" s="3"/>
      <c r="AD28" s="1"/>
      <c r="AE28" s="4"/>
      <c r="AF28" s="4"/>
      <c r="AG28" s="3"/>
      <c r="AH28" s="1"/>
      <c r="AI28" s="4"/>
      <c r="AJ28" s="4"/>
      <c r="AK28" s="3"/>
      <c r="AL28" s="1"/>
      <c r="AM28" s="4"/>
      <c r="AN28" s="4"/>
      <c r="AO28" s="3"/>
      <c r="AP28" s="1"/>
      <c r="AQ28" s="4"/>
      <c r="AR28" s="4"/>
      <c r="AS28" s="3"/>
      <c r="AT28" s="1"/>
      <c r="AU28" s="4"/>
      <c r="AV28" s="4"/>
      <c r="AW28" s="3"/>
      <c r="AX28" s="1"/>
      <c r="AY28" s="4"/>
      <c r="AZ28" s="4"/>
      <c r="BA28" s="3"/>
      <c r="BB28" s="1"/>
      <c r="BC28" s="4"/>
      <c r="BD28" s="4"/>
      <c r="BE28" s="3"/>
      <c r="BG28" s="4"/>
      <c r="BH28" s="4"/>
      <c r="BI28" s="3"/>
      <c r="BK28" s="4"/>
      <c r="BL28" s="4"/>
      <c r="BM28" s="3"/>
    </row>
    <row r="29" spans="1:65" ht="13" x14ac:dyDescent="0.3">
      <c r="A29" s="23">
        <f t="shared" si="2"/>
        <v>6650</v>
      </c>
      <c r="B29" s="80">
        <f t="shared" si="0"/>
        <v>438</v>
      </c>
      <c r="C29" s="40" t="s">
        <v>3</v>
      </c>
      <c r="D29" s="22">
        <v>0.46180555555555558</v>
      </c>
      <c r="E29" s="38"/>
      <c r="F29" s="38"/>
      <c r="H29" s="75">
        <v>5550</v>
      </c>
      <c r="I29" s="23">
        <f t="shared" si="1"/>
        <v>1174</v>
      </c>
      <c r="J29" s="42" t="s">
        <v>3</v>
      </c>
      <c r="K29" s="25">
        <v>0.6479166666666667</v>
      </c>
      <c r="L29" s="38"/>
      <c r="M29" s="35"/>
      <c r="O29" s="12"/>
      <c r="P29" s="12"/>
      <c r="Q29" s="9"/>
      <c r="R29" s="52"/>
      <c r="S29" s="4"/>
      <c r="T29" s="4"/>
      <c r="U29" s="3"/>
      <c r="V29" s="1"/>
      <c r="W29" s="4"/>
      <c r="X29" s="4"/>
      <c r="Y29" s="3"/>
      <c r="Z29" s="1"/>
      <c r="AA29" s="4"/>
      <c r="AB29" s="4"/>
      <c r="AC29" s="3"/>
      <c r="AD29" s="1"/>
      <c r="AE29" s="4"/>
      <c r="AF29" s="4"/>
      <c r="AG29" s="3"/>
      <c r="AH29" s="1"/>
      <c r="AI29" s="4"/>
      <c r="AJ29" s="4"/>
      <c r="AK29" s="3"/>
      <c r="AL29" s="1"/>
      <c r="AM29" s="4"/>
      <c r="AN29" s="4"/>
      <c r="AO29" s="3"/>
      <c r="AP29" s="1"/>
      <c r="AQ29" s="4"/>
      <c r="AR29" s="4"/>
      <c r="AS29" s="3"/>
      <c r="AT29" s="1"/>
      <c r="AU29" s="4"/>
      <c r="AV29" s="4"/>
      <c r="AW29" s="3"/>
      <c r="AX29" s="1"/>
      <c r="AY29" s="4"/>
      <c r="AZ29" s="4"/>
      <c r="BA29" s="3"/>
      <c r="BB29" s="1"/>
      <c r="BC29" s="4"/>
      <c r="BD29" s="4"/>
      <c r="BE29" s="3"/>
      <c r="BG29" s="4"/>
      <c r="BH29" s="4"/>
      <c r="BI29" s="3"/>
      <c r="BK29" s="4"/>
      <c r="BL29" s="4"/>
      <c r="BM29" s="3"/>
    </row>
    <row r="30" spans="1:65" ht="13" x14ac:dyDescent="0.3">
      <c r="A30" s="20">
        <f t="shared" si="2"/>
        <v>6625</v>
      </c>
      <c r="B30" s="81">
        <f t="shared" si="0"/>
        <v>454</v>
      </c>
      <c r="C30" s="41" t="s">
        <v>2</v>
      </c>
      <c r="D30" s="22">
        <v>0.46736111111111112</v>
      </c>
      <c r="E30" s="38"/>
      <c r="F30" s="38"/>
      <c r="H30" s="20">
        <f t="shared" ref="H30:H49" si="4">H29-25</f>
        <v>5525</v>
      </c>
      <c r="I30" s="82">
        <f t="shared" si="1"/>
        <v>1190</v>
      </c>
      <c r="J30" s="39" t="s">
        <v>2</v>
      </c>
      <c r="K30" s="25">
        <v>0.65138888888888891</v>
      </c>
      <c r="L30" s="38"/>
      <c r="M30" s="35"/>
      <c r="O30" s="11"/>
      <c r="P30" s="11"/>
      <c r="Q30" s="3"/>
      <c r="R30" s="52"/>
      <c r="S30" s="6"/>
      <c r="T30" s="6"/>
      <c r="U30" s="2"/>
      <c r="V30" s="1"/>
      <c r="W30" s="6"/>
      <c r="X30" s="6"/>
      <c r="Y30" s="2"/>
      <c r="Z30" s="1"/>
      <c r="AA30" s="6"/>
      <c r="AB30" s="6"/>
      <c r="AC30" s="2"/>
      <c r="AD30" s="1"/>
      <c r="AE30" s="6"/>
      <c r="AF30" s="6"/>
      <c r="AG30" s="2"/>
      <c r="AH30" s="1"/>
      <c r="AI30" s="6"/>
      <c r="AJ30" s="6"/>
      <c r="AK30" s="2"/>
      <c r="AL30" s="1"/>
      <c r="AM30" s="6"/>
      <c r="AN30" s="6"/>
      <c r="AO30" s="2"/>
      <c r="AP30" s="1"/>
      <c r="AQ30" s="6"/>
      <c r="AR30" s="6"/>
      <c r="AS30" s="2"/>
      <c r="AT30" s="1"/>
      <c r="AU30" s="6"/>
      <c r="AV30" s="6"/>
      <c r="AW30" s="2"/>
      <c r="AX30" s="1"/>
      <c r="AY30" s="6"/>
      <c r="AZ30" s="6"/>
      <c r="BA30" s="2"/>
      <c r="BB30" s="1"/>
      <c r="BC30" s="6"/>
      <c r="BD30" s="6"/>
      <c r="BE30" s="2"/>
      <c r="BG30" s="6"/>
      <c r="BH30" s="6"/>
      <c r="BI30" s="2"/>
      <c r="BK30" s="6"/>
      <c r="BL30" s="6"/>
      <c r="BM30" s="2"/>
    </row>
    <row r="31" spans="1:65" ht="13" x14ac:dyDescent="0.3">
      <c r="A31" s="23">
        <f t="shared" si="2"/>
        <v>6600</v>
      </c>
      <c r="B31" s="80">
        <f t="shared" si="0"/>
        <v>470</v>
      </c>
      <c r="C31" s="42" t="s">
        <v>3</v>
      </c>
      <c r="D31" s="22">
        <v>0.47152777777777777</v>
      </c>
      <c r="E31" s="38"/>
      <c r="F31" s="38"/>
      <c r="H31" s="23">
        <f t="shared" si="4"/>
        <v>5500</v>
      </c>
      <c r="I31" s="23">
        <f t="shared" si="1"/>
        <v>1206</v>
      </c>
      <c r="J31" s="40" t="s">
        <v>3</v>
      </c>
      <c r="K31" s="25">
        <v>0.65555555555555556</v>
      </c>
      <c r="L31" s="38"/>
      <c r="M31" s="35"/>
      <c r="O31" s="12"/>
      <c r="P31" s="12"/>
      <c r="Q31" s="9"/>
      <c r="R31" s="52"/>
      <c r="S31" s="6"/>
      <c r="T31" s="6"/>
      <c r="U31" s="2"/>
      <c r="V31" s="1"/>
      <c r="W31" s="6"/>
      <c r="X31" s="6"/>
      <c r="Y31" s="2"/>
      <c r="Z31" s="1"/>
      <c r="AA31" s="6"/>
      <c r="AB31" s="6"/>
      <c r="AC31" s="2"/>
      <c r="AD31" s="1"/>
      <c r="AE31" s="6"/>
      <c r="AF31" s="6"/>
      <c r="AG31" s="2"/>
      <c r="AH31" s="1"/>
      <c r="AI31" s="6"/>
      <c r="AJ31" s="6"/>
      <c r="AK31" s="2"/>
      <c r="AL31" s="1"/>
      <c r="AM31" s="6"/>
      <c r="AN31" s="6"/>
      <c r="AO31" s="2"/>
      <c r="AP31" s="1"/>
      <c r="AQ31" s="6"/>
      <c r="AR31" s="6"/>
      <c r="AS31" s="2"/>
      <c r="AT31" s="1"/>
      <c r="AU31" s="6"/>
      <c r="AV31" s="6"/>
      <c r="AW31" s="2"/>
      <c r="AX31" s="1"/>
      <c r="AY31" s="6"/>
      <c r="AZ31" s="6"/>
      <c r="BA31" s="2"/>
      <c r="BB31" s="1"/>
      <c r="BC31" s="6"/>
      <c r="BD31" s="6"/>
      <c r="BE31" s="2"/>
      <c r="BG31" s="6"/>
      <c r="BH31" s="6"/>
      <c r="BI31" s="2"/>
      <c r="BK31" s="6"/>
      <c r="BL31" s="6"/>
      <c r="BM31" s="2"/>
    </row>
    <row r="32" spans="1:65" ht="13" x14ac:dyDescent="0.3">
      <c r="A32" s="20">
        <f t="shared" si="2"/>
        <v>6575</v>
      </c>
      <c r="B32" s="81">
        <f t="shared" si="0"/>
        <v>486</v>
      </c>
      <c r="C32" s="39" t="s">
        <v>2</v>
      </c>
      <c r="D32" s="22">
        <v>0.47499999999999998</v>
      </c>
      <c r="E32" s="38"/>
      <c r="F32" s="38"/>
      <c r="H32" s="20">
        <f t="shared" si="4"/>
        <v>5475</v>
      </c>
      <c r="I32" s="82">
        <f t="shared" si="1"/>
        <v>1222</v>
      </c>
      <c r="J32" s="41" t="s">
        <v>2</v>
      </c>
      <c r="K32" s="25">
        <v>0.65902777777777777</v>
      </c>
      <c r="L32" s="38"/>
      <c r="M32" s="35"/>
      <c r="O32" s="11"/>
      <c r="P32" s="11"/>
      <c r="Q32" s="3"/>
      <c r="R32" s="52"/>
      <c r="S32" s="6"/>
      <c r="T32" s="6"/>
      <c r="U32" s="2"/>
      <c r="V32" s="1"/>
      <c r="W32" s="6"/>
      <c r="X32" s="6"/>
      <c r="Y32" s="2"/>
      <c r="Z32" s="1"/>
      <c r="AA32" s="6"/>
      <c r="AB32" s="6"/>
      <c r="AC32" s="2"/>
      <c r="AD32" s="1"/>
      <c r="AE32" s="6"/>
      <c r="AF32" s="6"/>
      <c r="AG32" s="2"/>
      <c r="AH32" s="1"/>
      <c r="AI32" s="6"/>
      <c r="AJ32" s="6"/>
      <c r="AK32" s="2"/>
      <c r="AL32" s="1"/>
      <c r="AM32" s="6"/>
      <c r="AN32" s="6"/>
      <c r="AO32" s="2"/>
      <c r="AP32" s="1"/>
      <c r="AQ32" s="6"/>
      <c r="AR32" s="6"/>
      <c r="AS32" s="2"/>
      <c r="AT32" s="1"/>
      <c r="AU32" s="6"/>
      <c r="AV32" s="6"/>
      <c r="AW32" s="2"/>
      <c r="AX32" s="1"/>
      <c r="AY32" s="6"/>
      <c r="AZ32" s="6"/>
      <c r="BA32" s="2"/>
      <c r="BB32" s="1"/>
      <c r="BC32" s="6"/>
      <c r="BD32" s="6"/>
      <c r="BE32" s="2"/>
      <c r="BG32" s="6"/>
      <c r="BH32" s="6"/>
      <c r="BI32" s="2"/>
      <c r="BK32" s="6"/>
      <c r="BL32" s="6"/>
      <c r="BM32" s="2"/>
    </row>
    <row r="33" spans="1:65" ht="13" x14ac:dyDescent="0.3">
      <c r="A33" s="23">
        <f t="shared" si="2"/>
        <v>6550</v>
      </c>
      <c r="B33" s="80">
        <f t="shared" si="0"/>
        <v>502</v>
      </c>
      <c r="C33" s="40" t="s">
        <v>3</v>
      </c>
      <c r="D33" s="22">
        <v>0.47916666666666669</v>
      </c>
      <c r="E33" s="38"/>
      <c r="F33" s="38"/>
      <c r="H33" s="23">
        <f t="shared" si="4"/>
        <v>5450</v>
      </c>
      <c r="I33" s="23">
        <f t="shared" si="1"/>
        <v>1238</v>
      </c>
      <c r="J33" s="42" t="s">
        <v>3</v>
      </c>
      <c r="K33" s="25">
        <v>0.66319444444444442</v>
      </c>
      <c r="L33" s="38"/>
      <c r="M33" s="35"/>
      <c r="O33" s="12"/>
      <c r="P33" s="12"/>
      <c r="Q33" s="9"/>
      <c r="R33" s="52"/>
      <c r="S33" s="6"/>
      <c r="T33" s="6"/>
      <c r="U33" s="2"/>
      <c r="V33" s="1"/>
      <c r="W33" s="6"/>
      <c r="X33" s="6"/>
      <c r="Y33" s="2"/>
      <c r="Z33" s="1"/>
      <c r="AA33" s="6"/>
      <c r="AB33" s="6"/>
      <c r="AC33" s="2"/>
      <c r="AD33" s="1"/>
      <c r="AE33" s="6"/>
      <c r="AF33" s="6"/>
      <c r="AG33" s="2"/>
      <c r="AH33" s="1"/>
      <c r="AI33" s="6"/>
      <c r="AJ33" s="6"/>
      <c r="AK33" s="2"/>
      <c r="AL33" s="1"/>
      <c r="AM33" s="6"/>
      <c r="AN33" s="6"/>
      <c r="AO33" s="2"/>
      <c r="AP33" s="1"/>
      <c r="AQ33" s="6"/>
      <c r="AR33" s="6"/>
      <c r="AS33" s="2"/>
      <c r="AT33" s="1"/>
      <c r="AU33" s="6"/>
      <c r="AV33" s="6"/>
      <c r="AW33" s="2"/>
      <c r="AX33" s="1"/>
      <c r="AY33" s="6"/>
      <c r="AZ33" s="6"/>
      <c r="BA33" s="2"/>
      <c r="BB33" s="1"/>
      <c r="BC33" s="6"/>
      <c r="BD33" s="6"/>
      <c r="BE33" s="2"/>
      <c r="BG33" s="6"/>
      <c r="BH33" s="6"/>
      <c r="BI33" s="2"/>
      <c r="BK33" s="6"/>
      <c r="BL33" s="6"/>
      <c r="BM33" s="2"/>
    </row>
    <row r="34" spans="1:65" ht="13" x14ac:dyDescent="0.3">
      <c r="A34" s="20">
        <f t="shared" si="2"/>
        <v>6525</v>
      </c>
      <c r="B34" s="81">
        <f t="shared" si="0"/>
        <v>518</v>
      </c>
      <c r="C34" s="41" t="s">
        <v>2</v>
      </c>
      <c r="D34" s="22">
        <v>0.4826388888888889</v>
      </c>
      <c r="E34" s="38"/>
      <c r="F34" s="38"/>
      <c r="H34" s="20">
        <f t="shared" si="4"/>
        <v>5425</v>
      </c>
      <c r="I34" s="82">
        <f t="shared" si="1"/>
        <v>1254</v>
      </c>
      <c r="J34" s="39" t="s">
        <v>2</v>
      </c>
      <c r="K34" s="25">
        <v>0.66666666666666663</v>
      </c>
      <c r="L34" s="38"/>
      <c r="M34" s="35"/>
      <c r="N34" s="38"/>
      <c r="O34" s="72"/>
      <c r="P34" s="11"/>
      <c r="Q34" s="3"/>
      <c r="R34" s="52"/>
      <c r="S34" s="4"/>
      <c r="T34" s="4"/>
      <c r="U34" s="3"/>
      <c r="V34" s="8"/>
      <c r="W34" s="4"/>
      <c r="X34" s="4"/>
      <c r="Y34" s="3"/>
      <c r="Z34" s="8"/>
      <c r="AA34" s="4"/>
      <c r="AB34" s="4"/>
      <c r="AC34" s="3"/>
      <c r="AD34" s="8"/>
      <c r="AE34" s="4"/>
      <c r="AF34" s="4"/>
      <c r="AG34" s="3"/>
      <c r="AH34" s="8"/>
      <c r="AI34" s="4"/>
      <c r="AJ34" s="4"/>
      <c r="AK34" s="3"/>
      <c r="AL34" s="8"/>
      <c r="AM34" s="4"/>
      <c r="AN34" s="4"/>
      <c r="AO34" s="3"/>
      <c r="AP34" s="8"/>
      <c r="AQ34" s="4"/>
      <c r="AR34" s="4"/>
      <c r="AS34" s="3"/>
      <c r="AT34" s="8"/>
      <c r="AU34" s="4"/>
      <c r="AV34" s="4"/>
      <c r="AW34" s="3"/>
      <c r="AX34" s="8"/>
      <c r="AY34" s="4"/>
      <c r="AZ34" s="4"/>
      <c r="BA34" s="3"/>
      <c r="BB34" s="8"/>
      <c r="BC34" s="4"/>
      <c r="BD34" s="4"/>
      <c r="BE34" s="3"/>
      <c r="BG34" s="4"/>
      <c r="BH34" s="4"/>
      <c r="BI34" s="3"/>
      <c r="BK34" s="4"/>
      <c r="BL34" s="4"/>
      <c r="BM34" s="3"/>
    </row>
    <row r="35" spans="1:65" ht="13" x14ac:dyDescent="0.3">
      <c r="A35" s="23">
        <f t="shared" si="2"/>
        <v>6500</v>
      </c>
      <c r="B35" s="80">
        <f t="shared" si="0"/>
        <v>534</v>
      </c>
      <c r="C35" s="42" t="s">
        <v>3</v>
      </c>
      <c r="D35" s="22">
        <v>0.48680555555555555</v>
      </c>
      <c r="E35" s="38"/>
      <c r="F35" s="38"/>
      <c r="H35" s="23">
        <f t="shared" si="4"/>
        <v>5400</v>
      </c>
      <c r="I35" s="23">
        <f t="shared" si="1"/>
        <v>1270</v>
      </c>
      <c r="J35" s="40" t="s">
        <v>3</v>
      </c>
      <c r="K35" s="25">
        <v>0.67013888888888884</v>
      </c>
      <c r="L35" s="38"/>
      <c r="M35" s="35"/>
      <c r="N35" s="38"/>
      <c r="O35" s="12"/>
      <c r="P35" s="12"/>
      <c r="Q35" s="9"/>
      <c r="R35" s="52"/>
      <c r="S35" s="4"/>
      <c r="T35" s="4"/>
      <c r="U35" s="3"/>
      <c r="V35" s="1"/>
      <c r="W35" s="4"/>
      <c r="X35" s="4"/>
      <c r="Y35" s="3"/>
      <c r="Z35" s="1"/>
      <c r="AA35" s="4"/>
      <c r="AB35" s="4"/>
      <c r="AC35" s="3"/>
      <c r="AD35" s="1"/>
      <c r="AE35" s="4"/>
      <c r="AF35" s="4"/>
      <c r="AG35" s="3"/>
      <c r="AH35" s="1"/>
      <c r="AI35" s="4"/>
      <c r="AJ35" s="4"/>
      <c r="AK35" s="3"/>
      <c r="AL35" s="1"/>
      <c r="AM35" s="4"/>
      <c r="AN35" s="4"/>
      <c r="AO35" s="3"/>
      <c r="AP35" s="1"/>
      <c r="AQ35" s="4"/>
      <c r="AR35" s="4"/>
      <c r="AS35" s="3"/>
      <c r="AT35" s="1"/>
      <c r="AU35" s="4"/>
      <c r="AV35" s="4"/>
      <c r="AW35" s="3"/>
      <c r="AX35" s="1"/>
      <c r="AY35" s="4"/>
      <c r="AZ35" s="4"/>
      <c r="BA35" s="3"/>
      <c r="BB35" s="1"/>
      <c r="BC35" s="4"/>
      <c r="BD35" s="4"/>
      <c r="BE35" s="3"/>
      <c r="BG35" s="4"/>
      <c r="BH35" s="4"/>
      <c r="BI35" s="3"/>
      <c r="BK35" s="4"/>
      <c r="BL35" s="4"/>
      <c r="BM35" s="3"/>
    </row>
    <row r="36" spans="1:65" ht="13" x14ac:dyDescent="0.3">
      <c r="A36" s="20">
        <f t="shared" si="2"/>
        <v>6475</v>
      </c>
      <c r="B36" s="81">
        <f t="shared" si="0"/>
        <v>550</v>
      </c>
      <c r="C36" s="39" t="s">
        <v>2</v>
      </c>
      <c r="D36" s="22">
        <v>0.4916666666666667</v>
      </c>
      <c r="E36" s="38"/>
      <c r="F36" s="38"/>
      <c r="H36" s="20">
        <f t="shared" si="4"/>
        <v>5375</v>
      </c>
      <c r="I36" s="82">
        <f t="shared" si="1"/>
        <v>1286</v>
      </c>
      <c r="J36" s="41" t="s">
        <v>2</v>
      </c>
      <c r="K36" s="25">
        <v>0.6743055555555556</v>
      </c>
      <c r="L36" s="38"/>
      <c r="M36" s="35"/>
      <c r="N36" s="38"/>
      <c r="O36" s="11"/>
      <c r="P36" s="11"/>
      <c r="Q36" s="3"/>
      <c r="R36" s="52"/>
      <c r="S36" s="4"/>
      <c r="T36" s="4"/>
      <c r="U36" s="3"/>
      <c r="V36" s="1"/>
      <c r="W36" s="4"/>
      <c r="X36" s="4"/>
      <c r="Y36" s="3"/>
      <c r="Z36" s="1"/>
      <c r="AA36" s="4"/>
      <c r="AB36" s="4"/>
      <c r="AC36" s="3"/>
      <c r="AD36" s="1"/>
      <c r="AE36" s="4"/>
      <c r="AF36" s="4"/>
      <c r="AG36" s="3"/>
      <c r="AH36" s="1"/>
      <c r="AI36" s="4"/>
      <c r="AJ36" s="4"/>
      <c r="AK36" s="3"/>
      <c r="AL36" s="1"/>
      <c r="AM36" s="4"/>
      <c r="AN36" s="4"/>
      <c r="AO36" s="3"/>
      <c r="AP36" s="1"/>
      <c r="AQ36" s="4"/>
      <c r="AR36" s="4"/>
      <c r="AS36" s="3"/>
      <c r="AT36" s="1"/>
      <c r="AU36" s="4"/>
      <c r="AV36" s="4"/>
      <c r="AW36" s="3"/>
      <c r="AX36" s="1"/>
      <c r="AY36" s="4"/>
      <c r="AZ36" s="4"/>
      <c r="BA36" s="3"/>
      <c r="BB36" s="1"/>
      <c r="BC36" s="4"/>
      <c r="BD36" s="4"/>
      <c r="BE36" s="3"/>
      <c r="BG36" s="4"/>
      <c r="BH36" s="4"/>
      <c r="BI36" s="3"/>
      <c r="BK36" s="4"/>
      <c r="BL36" s="4"/>
      <c r="BM36" s="3"/>
    </row>
    <row r="37" spans="1:65" ht="13" x14ac:dyDescent="0.3">
      <c r="A37" s="23">
        <f t="shared" si="2"/>
        <v>6450</v>
      </c>
      <c r="B37" s="80">
        <f t="shared" si="0"/>
        <v>566</v>
      </c>
      <c r="C37" s="40" t="s">
        <v>3</v>
      </c>
      <c r="D37" s="22">
        <v>0.49583333333333335</v>
      </c>
      <c r="E37" s="38"/>
      <c r="F37" s="38"/>
      <c r="H37" s="23">
        <f t="shared" si="4"/>
        <v>5350</v>
      </c>
      <c r="I37" s="23">
        <f t="shared" si="1"/>
        <v>1302</v>
      </c>
      <c r="J37" s="42" t="s">
        <v>3</v>
      </c>
      <c r="K37" s="25">
        <v>0.6777777777777777</v>
      </c>
      <c r="L37" s="38"/>
      <c r="M37" s="35"/>
      <c r="N37" s="38"/>
      <c r="O37" s="12"/>
      <c r="P37" s="12"/>
      <c r="Q37" s="9"/>
      <c r="R37" s="52"/>
      <c r="S37" s="4"/>
      <c r="T37" s="4"/>
      <c r="U37" s="3"/>
      <c r="V37" s="1"/>
      <c r="W37" s="4"/>
      <c r="X37" s="4"/>
      <c r="Y37" s="3"/>
      <c r="Z37" s="1"/>
      <c r="AA37" s="4"/>
      <c r="AB37" s="4"/>
      <c r="AC37" s="3"/>
      <c r="AD37" s="1"/>
      <c r="AE37" s="4"/>
      <c r="AF37" s="4"/>
      <c r="AG37" s="3"/>
      <c r="AH37" s="1"/>
      <c r="AI37" s="4"/>
      <c r="AJ37" s="4"/>
      <c r="AK37" s="3"/>
      <c r="AL37" s="1"/>
      <c r="AM37" s="4"/>
      <c r="AN37" s="4"/>
      <c r="AO37" s="3"/>
      <c r="AP37" s="1"/>
      <c r="AQ37" s="4"/>
      <c r="AR37" s="4"/>
      <c r="AS37" s="3"/>
      <c r="AT37" s="1"/>
      <c r="AU37" s="4"/>
      <c r="AV37" s="4"/>
      <c r="AW37" s="3"/>
      <c r="AX37" s="1"/>
      <c r="AY37" s="4"/>
      <c r="AZ37" s="4"/>
      <c r="BA37" s="3"/>
      <c r="BB37" s="1"/>
      <c r="BC37" s="4"/>
      <c r="BD37" s="4"/>
      <c r="BE37" s="3"/>
      <c r="BG37" s="4"/>
      <c r="BH37" s="4"/>
      <c r="BI37" s="3"/>
      <c r="BK37" s="4"/>
      <c r="BL37" s="4"/>
      <c r="BM37" s="3"/>
    </row>
    <row r="38" spans="1:65" ht="13" x14ac:dyDescent="0.3">
      <c r="A38" s="20">
        <f t="shared" si="2"/>
        <v>6425</v>
      </c>
      <c r="B38" s="81">
        <f t="shared" si="0"/>
        <v>582</v>
      </c>
      <c r="C38" s="41" t="s">
        <v>2</v>
      </c>
      <c r="D38" s="22">
        <v>0.4993055555555555</v>
      </c>
      <c r="E38" s="38"/>
      <c r="F38" s="38"/>
      <c r="H38" s="20">
        <f t="shared" si="4"/>
        <v>5325</v>
      </c>
      <c r="I38" s="82">
        <f t="shared" si="1"/>
        <v>1318</v>
      </c>
      <c r="J38" s="39" t="s">
        <v>2</v>
      </c>
      <c r="K38" s="25">
        <v>0.68194444444444446</v>
      </c>
      <c r="L38" s="38"/>
      <c r="M38" s="35"/>
      <c r="N38" s="38"/>
      <c r="O38" s="11"/>
      <c r="P38" s="11"/>
      <c r="Q38" s="3"/>
      <c r="R38" s="52"/>
      <c r="S38" s="6"/>
      <c r="T38" s="6"/>
      <c r="U38" s="2"/>
      <c r="V38" s="1"/>
      <c r="W38" s="6"/>
      <c r="X38" s="6"/>
      <c r="Y38" s="2"/>
      <c r="Z38" s="1"/>
      <c r="AA38" s="6"/>
      <c r="AB38" s="6"/>
      <c r="AC38" s="2"/>
      <c r="AD38" s="1"/>
      <c r="AE38" s="6"/>
      <c r="AF38" s="6"/>
      <c r="AG38" s="2"/>
      <c r="AH38" s="1"/>
      <c r="AI38" s="6"/>
      <c r="AJ38" s="6"/>
      <c r="AK38" s="2"/>
      <c r="AL38" s="1"/>
      <c r="AM38" s="6"/>
      <c r="AN38" s="6"/>
      <c r="AO38" s="2"/>
      <c r="AP38" s="1"/>
      <c r="AQ38" s="6"/>
      <c r="AR38" s="6"/>
      <c r="AS38" s="2"/>
      <c r="AT38" s="1"/>
      <c r="AU38" s="6"/>
      <c r="AV38" s="6"/>
      <c r="AW38" s="2"/>
      <c r="AX38" s="1"/>
      <c r="AY38" s="6"/>
      <c r="AZ38" s="6"/>
      <c r="BA38" s="2"/>
      <c r="BB38" s="1"/>
      <c r="BC38" s="6"/>
      <c r="BD38" s="6"/>
      <c r="BE38" s="2"/>
      <c r="BG38" s="6"/>
      <c r="BH38" s="6"/>
      <c r="BI38" s="2"/>
      <c r="BK38" s="6"/>
      <c r="BL38" s="6"/>
      <c r="BM38" s="2"/>
    </row>
    <row r="39" spans="1:65" ht="13" x14ac:dyDescent="0.3">
      <c r="A39" s="23">
        <f t="shared" si="2"/>
        <v>6400</v>
      </c>
      <c r="B39" s="80">
        <f t="shared" si="0"/>
        <v>598</v>
      </c>
      <c r="C39" s="42" t="s">
        <v>3</v>
      </c>
      <c r="D39" s="22">
        <v>0.50347222222222221</v>
      </c>
      <c r="E39" s="38"/>
      <c r="F39" s="38"/>
      <c r="H39" s="23">
        <f t="shared" si="4"/>
        <v>5300</v>
      </c>
      <c r="I39" s="23">
        <f t="shared" si="1"/>
        <v>1334</v>
      </c>
      <c r="J39" s="40" t="s">
        <v>3</v>
      </c>
      <c r="K39" s="22">
        <v>0.68541666666666667</v>
      </c>
      <c r="L39" s="38"/>
      <c r="M39" s="35"/>
      <c r="N39" s="38"/>
      <c r="O39" s="12"/>
      <c r="P39" s="12"/>
      <c r="Q39" s="9"/>
      <c r="R39" s="52"/>
      <c r="S39" s="6"/>
      <c r="T39" s="6"/>
      <c r="U39" s="2"/>
      <c r="V39" s="1"/>
      <c r="W39" s="6"/>
      <c r="X39" s="6"/>
      <c r="Y39" s="2"/>
      <c r="Z39" s="1"/>
      <c r="AA39" s="6"/>
      <c r="AB39" s="6"/>
      <c r="AC39" s="2"/>
      <c r="AD39" s="1"/>
      <c r="AE39" s="6"/>
      <c r="AF39" s="6"/>
      <c r="AG39" s="2"/>
      <c r="AH39" s="1"/>
      <c r="AI39" s="6"/>
      <c r="AJ39" s="6"/>
      <c r="AK39" s="2"/>
      <c r="AL39" s="1"/>
      <c r="AM39" s="6"/>
      <c r="AN39" s="6"/>
      <c r="AO39" s="2"/>
      <c r="AP39" s="1"/>
      <c r="AQ39" s="6"/>
      <c r="AR39" s="6"/>
      <c r="AS39" s="2"/>
      <c r="AT39" s="1"/>
      <c r="AU39" s="6"/>
      <c r="AV39" s="6"/>
      <c r="AW39" s="2"/>
      <c r="AX39" s="1"/>
      <c r="AY39" s="6"/>
      <c r="AZ39" s="6"/>
      <c r="BA39" s="2"/>
      <c r="BB39" s="1"/>
      <c r="BC39" s="6"/>
      <c r="BD39" s="6"/>
      <c r="BE39" s="2"/>
      <c r="BG39" s="6"/>
      <c r="BH39" s="6"/>
      <c r="BI39" s="2"/>
      <c r="BK39" s="6"/>
      <c r="BL39" s="6"/>
      <c r="BM39" s="2"/>
    </row>
    <row r="40" spans="1:65" ht="13" x14ac:dyDescent="0.3">
      <c r="A40" s="20">
        <f t="shared" si="2"/>
        <v>6375</v>
      </c>
      <c r="B40" s="81">
        <f t="shared" si="0"/>
        <v>614</v>
      </c>
      <c r="C40" s="39" t="s">
        <v>2</v>
      </c>
      <c r="D40" s="22">
        <v>0.5083333333333333</v>
      </c>
      <c r="E40" s="38"/>
      <c r="F40" s="38"/>
      <c r="H40" s="20">
        <f t="shared" si="4"/>
        <v>5275</v>
      </c>
      <c r="I40" s="82">
        <f t="shared" si="1"/>
        <v>1350</v>
      </c>
      <c r="J40" s="41" t="s">
        <v>2</v>
      </c>
      <c r="K40" s="25">
        <v>0.68888888888888899</v>
      </c>
      <c r="L40" s="38"/>
      <c r="M40" s="35"/>
      <c r="N40" s="38"/>
      <c r="O40" s="11"/>
      <c r="P40" s="11"/>
      <c r="Q40" s="3"/>
      <c r="R40" s="52"/>
      <c r="S40" s="6"/>
      <c r="T40" s="6"/>
      <c r="U40" s="2"/>
      <c r="V40" s="1"/>
      <c r="W40" s="6"/>
      <c r="X40" s="6"/>
      <c r="Y40" s="2"/>
      <c r="Z40" s="1"/>
      <c r="AA40" s="6"/>
      <c r="AB40" s="6"/>
      <c r="AC40" s="2"/>
      <c r="AD40" s="1"/>
      <c r="AE40" s="6"/>
      <c r="AF40" s="6"/>
      <c r="AG40" s="2"/>
      <c r="AH40" s="1"/>
      <c r="AI40" s="6"/>
      <c r="AJ40" s="6"/>
      <c r="AK40" s="2"/>
      <c r="AL40" s="1"/>
      <c r="AM40" s="6"/>
      <c r="AN40" s="6"/>
      <c r="AO40" s="2"/>
      <c r="AP40" s="1"/>
      <c r="AQ40" s="6"/>
      <c r="AR40" s="6"/>
      <c r="AS40" s="2"/>
      <c r="AT40" s="1"/>
      <c r="AU40" s="6"/>
      <c r="AV40" s="6"/>
      <c r="AW40" s="2"/>
      <c r="AX40" s="1"/>
      <c r="AY40" s="6"/>
      <c r="AZ40" s="6"/>
      <c r="BA40" s="2"/>
      <c r="BB40" s="1"/>
      <c r="BC40" s="6"/>
      <c r="BD40" s="6"/>
      <c r="BE40" s="2"/>
      <c r="BG40" s="6"/>
      <c r="BH40" s="6"/>
      <c r="BI40" s="2"/>
      <c r="BK40" s="6"/>
      <c r="BL40" s="6"/>
      <c r="BM40" s="2"/>
    </row>
    <row r="41" spans="1:65" ht="13" x14ac:dyDescent="0.3">
      <c r="A41" s="23">
        <f t="shared" si="2"/>
        <v>6350</v>
      </c>
      <c r="B41" s="80">
        <f t="shared" si="0"/>
        <v>630</v>
      </c>
      <c r="C41" s="40" t="s">
        <v>3</v>
      </c>
      <c r="D41" s="22">
        <v>0.51111111111111118</v>
      </c>
      <c r="E41" s="38"/>
      <c r="F41" s="38"/>
      <c r="H41" s="23">
        <f t="shared" si="4"/>
        <v>5250</v>
      </c>
      <c r="I41" s="23">
        <f t="shared" si="1"/>
        <v>1366</v>
      </c>
      <c r="J41" s="42" t="s">
        <v>3</v>
      </c>
      <c r="K41" s="25">
        <v>0.69305555555555554</v>
      </c>
      <c r="L41" s="38"/>
      <c r="M41" s="35"/>
      <c r="N41" s="38"/>
      <c r="O41" s="12"/>
      <c r="P41" s="12"/>
      <c r="Q41" s="9"/>
      <c r="R41" s="52"/>
      <c r="S41" s="6"/>
      <c r="T41" s="6"/>
      <c r="U41" s="2"/>
      <c r="V41" s="1"/>
      <c r="W41" s="6"/>
      <c r="X41" s="6"/>
      <c r="Y41" s="2"/>
      <c r="Z41" s="1"/>
      <c r="AA41" s="6"/>
      <c r="AB41" s="6"/>
      <c r="AC41" s="2"/>
      <c r="AD41" s="1"/>
      <c r="AE41" s="6"/>
      <c r="AF41" s="6"/>
      <c r="AG41" s="2"/>
      <c r="AH41" s="1"/>
      <c r="AI41" s="6"/>
      <c r="AJ41" s="6"/>
      <c r="AK41" s="2"/>
      <c r="AL41" s="1"/>
      <c r="AM41" s="6"/>
      <c r="AN41" s="6"/>
      <c r="AO41" s="2"/>
      <c r="AP41" s="1"/>
      <c r="AQ41" s="6"/>
      <c r="AR41" s="6"/>
      <c r="AS41" s="2"/>
      <c r="AT41" s="1"/>
      <c r="AU41" s="6"/>
      <c r="AV41" s="6"/>
      <c r="AW41" s="2"/>
      <c r="AX41" s="1"/>
      <c r="AY41" s="6"/>
      <c r="AZ41" s="6"/>
      <c r="BA41" s="2"/>
      <c r="BB41" s="1"/>
      <c r="BC41" s="6"/>
      <c r="BD41" s="6"/>
      <c r="BE41" s="2"/>
      <c r="BG41" s="6"/>
      <c r="BH41" s="6"/>
      <c r="BI41" s="2"/>
      <c r="BK41" s="6"/>
      <c r="BL41" s="6"/>
      <c r="BM41" s="2"/>
    </row>
    <row r="42" spans="1:65" ht="13" x14ac:dyDescent="0.3">
      <c r="A42" s="20">
        <f t="shared" si="2"/>
        <v>6325</v>
      </c>
      <c r="B42" s="81">
        <f t="shared" si="0"/>
        <v>646</v>
      </c>
      <c r="C42" s="41" t="s">
        <v>2</v>
      </c>
      <c r="D42" s="22">
        <v>0.51527777777777783</v>
      </c>
      <c r="E42" s="38"/>
      <c r="F42" s="38"/>
      <c r="H42" s="20">
        <f t="shared" si="4"/>
        <v>5225</v>
      </c>
      <c r="I42" s="82">
        <f t="shared" si="1"/>
        <v>1382</v>
      </c>
      <c r="J42" s="39" t="s">
        <v>2</v>
      </c>
      <c r="K42" s="25">
        <v>0.69652777777777775</v>
      </c>
      <c r="L42" s="38"/>
      <c r="M42" s="35"/>
      <c r="N42" s="38"/>
      <c r="S42" s="4"/>
      <c r="T42" s="4"/>
      <c r="U42" s="3"/>
      <c r="V42" s="8"/>
      <c r="W42" s="4"/>
      <c r="X42" s="4"/>
      <c r="Y42" s="3"/>
      <c r="Z42" s="8"/>
      <c r="AA42" s="4"/>
      <c r="AB42" s="4"/>
      <c r="AC42" s="3"/>
      <c r="AD42" s="8"/>
      <c r="AE42" s="4"/>
      <c r="AF42" s="4"/>
      <c r="AG42" s="3"/>
      <c r="AH42" s="8"/>
      <c r="AI42" s="4"/>
      <c r="AJ42" s="4"/>
      <c r="AK42" s="3"/>
      <c r="AL42" s="8"/>
      <c r="AM42" s="4"/>
      <c r="AN42" s="4"/>
      <c r="AO42" s="3"/>
      <c r="AP42" s="8"/>
      <c r="AQ42" s="4"/>
      <c r="AR42" s="4"/>
      <c r="AS42" s="3"/>
      <c r="AT42" s="8"/>
      <c r="AU42" s="4"/>
      <c r="AV42" s="4"/>
      <c r="AW42" s="3"/>
      <c r="AX42" s="8"/>
      <c r="AY42" s="4"/>
      <c r="AZ42" s="4"/>
      <c r="BA42" s="3"/>
      <c r="BB42" s="8"/>
      <c r="BC42" s="4"/>
      <c r="BD42" s="4"/>
      <c r="BE42" s="3"/>
      <c r="BG42" s="4"/>
      <c r="BH42" s="4"/>
      <c r="BI42" s="3"/>
      <c r="BK42" s="4"/>
      <c r="BL42" s="4"/>
      <c r="BM42" s="3"/>
    </row>
    <row r="43" spans="1:65" ht="13" x14ac:dyDescent="0.3">
      <c r="A43" s="23">
        <f t="shared" si="2"/>
        <v>6300</v>
      </c>
      <c r="B43" s="80">
        <f t="shared" si="0"/>
        <v>662</v>
      </c>
      <c r="C43" s="42" t="s">
        <v>3</v>
      </c>
      <c r="D43" s="22">
        <v>0.51875000000000004</v>
      </c>
      <c r="E43" s="38"/>
      <c r="F43" s="38"/>
      <c r="H43" s="23">
        <f t="shared" si="4"/>
        <v>5200</v>
      </c>
      <c r="I43" s="23">
        <f t="shared" si="1"/>
        <v>1398</v>
      </c>
      <c r="J43" s="40" t="s">
        <v>3</v>
      </c>
      <c r="K43" s="25">
        <v>0.7</v>
      </c>
      <c r="L43" s="38"/>
      <c r="M43" s="35"/>
      <c r="N43" s="38"/>
      <c r="S43" s="4"/>
      <c r="T43" s="4"/>
      <c r="U43" s="3"/>
      <c r="V43" s="1"/>
      <c r="W43" s="4"/>
      <c r="X43" s="4"/>
      <c r="Y43" s="3"/>
      <c r="Z43" s="1"/>
      <c r="AA43" s="4"/>
      <c r="AB43" s="4"/>
      <c r="AC43" s="3"/>
      <c r="AD43" s="1"/>
      <c r="AE43" s="4"/>
      <c r="AF43" s="4"/>
      <c r="AG43" s="3"/>
      <c r="AH43" s="1"/>
      <c r="AI43" s="4"/>
      <c r="AJ43" s="4"/>
      <c r="AK43" s="3"/>
      <c r="AL43" s="1"/>
      <c r="AM43" s="4"/>
      <c r="AN43" s="4"/>
      <c r="AO43" s="3"/>
      <c r="AP43" s="1"/>
      <c r="AQ43" s="4"/>
      <c r="AR43" s="4"/>
      <c r="AS43" s="3"/>
      <c r="AT43" s="1"/>
      <c r="AU43" s="4"/>
      <c r="AV43" s="4"/>
      <c r="AW43" s="3"/>
      <c r="AX43" s="1"/>
      <c r="AY43" s="4"/>
      <c r="AZ43" s="4"/>
      <c r="BA43" s="3"/>
      <c r="BB43" s="1"/>
      <c r="BC43" s="4"/>
      <c r="BD43" s="4"/>
      <c r="BE43" s="3"/>
      <c r="BG43" s="4"/>
      <c r="BH43" s="4"/>
      <c r="BI43" s="3"/>
      <c r="BK43" s="4"/>
      <c r="BL43" s="4"/>
      <c r="BM43" s="3"/>
    </row>
    <row r="44" spans="1:65" ht="13" x14ac:dyDescent="0.3">
      <c r="A44" s="20">
        <f t="shared" si="2"/>
        <v>6275</v>
      </c>
      <c r="B44" s="81">
        <f t="shared" si="0"/>
        <v>678</v>
      </c>
      <c r="C44" s="39" t="s">
        <v>2</v>
      </c>
      <c r="D44" s="22">
        <v>0.52222222222222225</v>
      </c>
      <c r="E44" s="38"/>
      <c r="F44" s="38"/>
      <c r="H44" s="20">
        <f t="shared" si="4"/>
        <v>5175</v>
      </c>
      <c r="I44" s="82">
        <f t="shared" si="1"/>
        <v>1414</v>
      </c>
      <c r="J44" s="41" t="s">
        <v>2</v>
      </c>
      <c r="K44" s="25">
        <v>0.70416666666666661</v>
      </c>
      <c r="L44" s="38">
        <f t="shared" ref="L44:L49" si="5">L43+1</f>
        <v>1</v>
      </c>
      <c r="M44" s="35"/>
      <c r="N44" s="38"/>
      <c r="S44" s="4"/>
      <c r="T44" s="4"/>
      <c r="U44" s="3"/>
      <c r="V44" s="1"/>
      <c r="W44" s="4"/>
      <c r="X44" s="4"/>
      <c r="Y44" s="3"/>
      <c r="Z44" s="1"/>
      <c r="AA44" s="4"/>
      <c r="AB44" s="4"/>
      <c r="AC44" s="3"/>
      <c r="AD44" s="1"/>
      <c r="AE44" s="4"/>
      <c r="AF44" s="4"/>
      <c r="AG44" s="3"/>
      <c r="AH44" s="1"/>
      <c r="AI44" s="4"/>
      <c r="AJ44" s="4"/>
      <c r="AK44" s="3"/>
      <c r="AL44" s="1"/>
      <c r="AM44" s="4"/>
      <c r="AN44" s="4"/>
      <c r="AO44" s="3"/>
      <c r="AP44" s="1"/>
      <c r="AQ44" s="4"/>
      <c r="AR44" s="4"/>
      <c r="AS44" s="3"/>
      <c r="AT44" s="1"/>
      <c r="AU44" s="4"/>
      <c r="AV44" s="4"/>
      <c r="AW44" s="3"/>
      <c r="AX44" s="1"/>
      <c r="AY44" s="4"/>
      <c r="AZ44" s="4"/>
      <c r="BA44" s="3"/>
      <c r="BB44" s="1"/>
      <c r="BC44" s="4"/>
      <c r="BD44" s="4"/>
      <c r="BE44" s="3"/>
      <c r="BG44" s="4"/>
      <c r="BH44" s="4"/>
      <c r="BI44" s="3"/>
      <c r="BK44" s="4"/>
      <c r="BL44" s="4"/>
      <c r="BM44" s="3"/>
    </row>
    <row r="45" spans="1:65" ht="13" x14ac:dyDescent="0.3">
      <c r="A45" s="23">
        <f t="shared" si="2"/>
        <v>6250</v>
      </c>
      <c r="B45" s="80">
        <f t="shared" si="0"/>
        <v>694</v>
      </c>
      <c r="C45" s="40" t="s">
        <v>3</v>
      </c>
      <c r="D45" s="22">
        <v>0.52638888888888891</v>
      </c>
      <c r="E45" s="38"/>
      <c r="F45" s="38"/>
      <c r="H45" s="23">
        <f t="shared" si="4"/>
        <v>5150</v>
      </c>
      <c r="I45" s="23">
        <f t="shared" si="1"/>
        <v>1430</v>
      </c>
      <c r="J45" s="42" t="s">
        <v>3</v>
      </c>
      <c r="K45" s="25">
        <v>0.70763888888888893</v>
      </c>
      <c r="L45" s="38">
        <f t="shared" si="5"/>
        <v>2</v>
      </c>
      <c r="M45" s="35"/>
      <c r="N45" s="38"/>
      <c r="S45" s="4"/>
      <c r="T45" s="4"/>
      <c r="U45" s="3"/>
      <c r="V45" s="1"/>
      <c r="W45" s="4"/>
      <c r="X45" s="4"/>
      <c r="Y45" s="3"/>
      <c r="Z45" s="1"/>
      <c r="AA45" s="4"/>
      <c r="AB45" s="4"/>
      <c r="AC45" s="3"/>
      <c r="AD45" s="1"/>
      <c r="AE45" s="4"/>
      <c r="AF45" s="4"/>
      <c r="AG45" s="3"/>
      <c r="AH45" s="1"/>
      <c r="AI45" s="4"/>
      <c r="AJ45" s="4"/>
      <c r="AK45" s="3"/>
      <c r="AL45" s="1"/>
      <c r="AM45" s="4"/>
      <c r="AN45" s="4"/>
      <c r="AO45" s="3"/>
      <c r="AP45" s="1"/>
      <c r="AQ45" s="4"/>
      <c r="AR45" s="4"/>
      <c r="AS45" s="3"/>
      <c r="AT45" s="1"/>
      <c r="AU45" s="4"/>
      <c r="AV45" s="4"/>
      <c r="AW45" s="3"/>
      <c r="AX45" s="1"/>
      <c r="AY45" s="4"/>
      <c r="AZ45" s="4"/>
      <c r="BA45" s="3"/>
      <c r="BB45" s="1"/>
      <c r="BC45" s="4"/>
      <c r="BD45" s="4"/>
      <c r="BE45" s="3"/>
      <c r="BG45" s="4"/>
      <c r="BH45" s="4"/>
      <c r="BI45" s="3"/>
      <c r="BK45" s="4"/>
      <c r="BL45" s="4"/>
      <c r="BM45" s="3"/>
    </row>
    <row r="46" spans="1:65" ht="13" x14ac:dyDescent="0.3">
      <c r="A46" s="20">
        <f t="shared" si="2"/>
        <v>6225</v>
      </c>
      <c r="B46" s="81">
        <f t="shared" si="0"/>
        <v>710</v>
      </c>
      <c r="C46" s="41" t="s">
        <v>2</v>
      </c>
      <c r="D46" s="22">
        <v>0.52986111111111112</v>
      </c>
      <c r="E46" s="38"/>
      <c r="F46" s="38"/>
      <c r="H46" s="20">
        <f t="shared" si="4"/>
        <v>5125</v>
      </c>
      <c r="I46" s="82">
        <f t="shared" si="1"/>
        <v>1446</v>
      </c>
      <c r="J46" s="39" t="s">
        <v>2</v>
      </c>
      <c r="K46" s="25">
        <v>0.7104166666666667</v>
      </c>
      <c r="L46" s="38">
        <f t="shared" si="5"/>
        <v>3</v>
      </c>
      <c r="M46" s="35"/>
      <c r="N46" s="38"/>
      <c r="S46" s="6"/>
      <c r="T46" s="6"/>
      <c r="U46" s="2"/>
      <c r="V46" s="1"/>
      <c r="W46" s="6"/>
      <c r="X46" s="6"/>
      <c r="Y46" s="2"/>
      <c r="Z46" s="1"/>
      <c r="AA46" s="6"/>
      <c r="AB46" s="6"/>
      <c r="AC46" s="2"/>
      <c r="AD46" s="1"/>
      <c r="AE46" s="6"/>
      <c r="AF46" s="6"/>
      <c r="AG46" s="2"/>
      <c r="AH46" s="1"/>
      <c r="AI46" s="6"/>
      <c r="AJ46" s="6"/>
      <c r="AK46" s="2"/>
      <c r="AL46" s="1"/>
      <c r="AM46" s="6"/>
      <c r="AN46" s="6"/>
      <c r="AO46" s="2"/>
      <c r="AP46" s="1"/>
      <c r="AQ46" s="6"/>
      <c r="AR46" s="6"/>
      <c r="AS46" s="2"/>
      <c r="AT46" s="1"/>
      <c r="AU46" s="6"/>
      <c r="AV46" s="6"/>
      <c r="AW46" s="2"/>
      <c r="AX46" s="1"/>
      <c r="AY46" s="6"/>
      <c r="AZ46" s="6"/>
      <c r="BA46" s="2"/>
      <c r="BB46" s="1"/>
      <c r="BC46" s="6"/>
      <c r="BD46" s="6"/>
      <c r="BE46" s="2"/>
      <c r="BG46" s="6"/>
      <c r="BH46" s="6"/>
      <c r="BI46" s="2"/>
      <c r="BK46" s="6"/>
      <c r="BL46" s="6"/>
      <c r="BM46" s="2"/>
    </row>
    <row r="47" spans="1:65" ht="13" x14ac:dyDescent="0.3">
      <c r="A47" s="23">
        <f t="shared" si="2"/>
        <v>6200</v>
      </c>
      <c r="B47" s="80">
        <f t="shared" si="0"/>
        <v>726</v>
      </c>
      <c r="C47" s="42" t="s">
        <v>3</v>
      </c>
      <c r="D47" s="22">
        <v>0.53541666666666665</v>
      </c>
      <c r="E47" s="38"/>
      <c r="F47" s="38"/>
      <c r="H47" s="23">
        <f t="shared" si="4"/>
        <v>5100</v>
      </c>
      <c r="I47" s="23">
        <f t="shared" si="1"/>
        <v>1462</v>
      </c>
      <c r="J47" s="40" t="s">
        <v>3</v>
      </c>
      <c r="K47" s="25">
        <v>0.71458333333333324</v>
      </c>
      <c r="L47" s="38">
        <f t="shared" si="5"/>
        <v>4</v>
      </c>
      <c r="M47" s="35"/>
      <c r="N47" s="38"/>
      <c r="S47" s="6"/>
      <c r="T47" s="6"/>
      <c r="U47" s="2"/>
      <c r="V47" s="1"/>
      <c r="W47" s="6"/>
      <c r="X47" s="6"/>
      <c r="Y47" s="2"/>
      <c r="Z47" s="1"/>
      <c r="AA47" s="6"/>
      <c r="AB47" s="6"/>
      <c r="AC47" s="2"/>
      <c r="AD47" s="1"/>
      <c r="AE47" s="6"/>
      <c r="AF47" s="6"/>
      <c r="AG47" s="2"/>
      <c r="AH47" s="1"/>
      <c r="AI47" s="6"/>
      <c r="AJ47" s="6"/>
      <c r="AK47" s="2"/>
      <c r="AL47" s="1"/>
      <c r="AM47" s="6"/>
      <c r="AN47" s="6"/>
      <c r="AO47" s="2"/>
      <c r="AP47" s="1"/>
      <c r="AQ47" s="6"/>
      <c r="AR47" s="6"/>
      <c r="AS47" s="2"/>
      <c r="AT47" s="1"/>
      <c r="AU47" s="6"/>
      <c r="AV47" s="6"/>
      <c r="AW47" s="2"/>
      <c r="AX47" s="1"/>
      <c r="AY47" s="6"/>
      <c r="AZ47" s="6"/>
      <c r="BA47" s="2"/>
      <c r="BB47" s="1"/>
      <c r="BC47" s="6"/>
      <c r="BD47" s="6"/>
      <c r="BE47" s="2"/>
      <c r="BG47" s="6"/>
      <c r="BH47" s="6"/>
      <c r="BI47" s="2"/>
      <c r="BK47" s="6"/>
      <c r="BL47" s="6"/>
      <c r="BM47" s="2"/>
    </row>
    <row r="48" spans="1:65" ht="13" x14ac:dyDescent="0.3">
      <c r="E48" s="38"/>
      <c r="F48" s="38"/>
      <c r="H48" s="20">
        <f t="shared" si="4"/>
        <v>5075</v>
      </c>
      <c r="I48" s="82">
        <f t="shared" si="1"/>
        <v>1478</v>
      </c>
      <c r="J48" s="41" t="s">
        <v>2</v>
      </c>
      <c r="K48" s="25">
        <v>0.71805555555555556</v>
      </c>
      <c r="L48" s="38">
        <f t="shared" si="5"/>
        <v>5</v>
      </c>
      <c r="M48" s="35"/>
      <c r="N48" s="38" t="s">
        <v>34</v>
      </c>
      <c r="O48" s="1" t="s">
        <v>35</v>
      </c>
      <c r="S48" s="6"/>
      <c r="T48" s="6"/>
      <c r="U48" s="2"/>
      <c r="V48" s="1"/>
      <c r="W48" s="6"/>
      <c r="X48" s="6"/>
      <c r="Y48" s="2"/>
      <c r="Z48" s="1"/>
      <c r="AA48" s="6"/>
      <c r="AB48" s="6"/>
      <c r="AC48" s="2"/>
      <c r="AD48" s="1"/>
      <c r="AE48" s="6"/>
      <c r="AF48" s="6"/>
      <c r="AG48" s="2"/>
      <c r="AH48" s="1"/>
      <c r="AI48" s="6"/>
      <c r="AJ48" s="6"/>
      <c r="AK48" s="2"/>
      <c r="AL48" s="1"/>
      <c r="AM48" s="6"/>
      <c r="AN48" s="6"/>
      <c r="AO48" s="2"/>
      <c r="AP48" s="1"/>
      <c r="AQ48" s="6"/>
      <c r="AR48" s="6"/>
      <c r="AS48" s="2"/>
      <c r="AT48" s="1"/>
      <c r="AU48" s="6"/>
      <c r="AV48" s="6"/>
      <c r="AW48" s="2"/>
      <c r="AX48" s="1"/>
      <c r="AY48" s="6"/>
      <c r="AZ48" s="6"/>
      <c r="BA48" s="2"/>
      <c r="BB48" s="1"/>
      <c r="BC48" s="6"/>
      <c r="BD48" s="6"/>
      <c r="BE48" s="2"/>
      <c r="BG48" s="6"/>
      <c r="BH48" s="6"/>
      <c r="BI48" s="2"/>
      <c r="BK48" s="6"/>
      <c r="BL48" s="6"/>
      <c r="BM48" s="2"/>
    </row>
    <row r="49" spans="5:65" ht="13" x14ac:dyDescent="0.3">
      <c r="E49" s="38"/>
      <c r="F49" s="38"/>
      <c r="H49" s="23">
        <f t="shared" si="4"/>
        <v>5050</v>
      </c>
      <c r="I49" s="23">
        <f t="shared" si="1"/>
        <v>1494</v>
      </c>
      <c r="J49" s="42" t="s">
        <v>3</v>
      </c>
      <c r="K49" s="25">
        <v>0.72152777777777777</v>
      </c>
      <c r="L49" s="38">
        <f t="shared" si="5"/>
        <v>6</v>
      </c>
      <c r="M49" s="35">
        <f>L49+6</f>
        <v>12</v>
      </c>
      <c r="N49" s="38">
        <f>M49*6</f>
        <v>72</v>
      </c>
      <c r="O49" s="85">
        <f>N49/60</f>
        <v>1.2</v>
      </c>
      <c r="P49" s="93"/>
      <c r="S49" s="6"/>
      <c r="T49" s="6"/>
      <c r="U49" s="2"/>
      <c r="V49" s="1"/>
      <c r="W49" s="6"/>
      <c r="X49" s="6"/>
      <c r="Y49" s="2"/>
      <c r="Z49" s="1"/>
      <c r="AA49" s="6"/>
      <c r="AB49" s="6"/>
      <c r="AC49" s="2"/>
      <c r="AD49" s="1"/>
      <c r="AE49" s="6"/>
      <c r="AF49" s="6"/>
      <c r="AG49" s="2"/>
      <c r="AH49" s="1"/>
      <c r="AI49" s="6"/>
      <c r="AJ49" s="6"/>
      <c r="AK49" s="2"/>
      <c r="AL49" s="1"/>
      <c r="AM49" s="6"/>
      <c r="AN49" s="6"/>
      <c r="AO49" s="2"/>
      <c r="AP49" s="1"/>
      <c r="AQ49" s="6"/>
      <c r="AR49" s="6"/>
      <c r="AS49" s="2"/>
      <c r="AT49" s="1"/>
      <c r="AU49" s="6"/>
      <c r="AV49" s="6"/>
      <c r="AW49" s="2"/>
      <c r="AX49" s="1"/>
      <c r="AY49" s="6"/>
      <c r="AZ49" s="6"/>
      <c r="BA49" s="2"/>
      <c r="BB49" s="1"/>
      <c r="BC49" s="6"/>
      <c r="BD49" s="6"/>
      <c r="BE49" s="2"/>
      <c r="BG49" s="6"/>
      <c r="BH49" s="6"/>
      <c r="BI49" s="2"/>
      <c r="BK49" s="6"/>
      <c r="BL49" s="6"/>
      <c r="BM49" s="2"/>
    </row>
    <row r="50" spans="5:65" ht="13" x14ac:dyDescent="0.3">
      <c r="H50" s="28"/>
      <c r="I50" s="29"/>
      <c r="J50" s="30"/>
      <c r="K50" s="31"/>
      <c r="L50" s="38"/>
    </row>
    <row r="51" spans="5:65" ht="13" x14ac:dyDescent="0.3">
      <c r="H51" s="29"/>
      <c r="I51" s="28"/>
      <c r="J51" s="32"/>
      <c r="K51" s="33"/>
      <c r="L51" s="38"/>
    </row>
    <row r="52" spans="5:65" x14ac:dyDescent="0.25">
      <c r="H52" s="33"/>
      <c r="I52" s="33"/>
      <c r="J52" s="33"/>
      <c r="K52" s="33"/>
      <c r="L52" s="38"/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opLeftCell="C1" workbookViewId="0">
      <selection activeCell="P16" sqref="P16"/>
    </sheetView>
  </sheetViews>
  <sheetFormatPr defaultRowHeight="12.5" x14ac:dyDescent="0.25"/>
  <cols>
    <col min="1" max="1" width="9.1796875" style="1" customWidth="1"/>
    <col min="2" max="2" width="12.81640625" style="1" bestFit="1" customWidth="1"/>
    <col min="3" max="4" width="9.1796875" style="1" customWidth="1"/>
    <col min="5" max="5" width="9.1796875" style="35" customWidth="1"/>
    <col min="6" max="6" width="11.26953125" style="35" bestFit="1" customWidth="1"/>
    <col min="7" max="7" width="11.453125" style="35" bestFit="1" customWidth="1"/>
    <col min="8" max="8" width="9.1796875" style="1" customWidth="1"/>
    <col min="9" max="9" width="12.81640625" style="1" bestFit="1" customWidth="1"/>
    <col min="10" max="11" width="9.1796875" style="1" customWidth="1"/>
    <col min="12" max="12" width="9.1796875" style="35" customWidth="1"/>
    <col min="13" max="13" width="11.453125" style="1" bestFit="1" customWidth="1"/>
    <col min="14" max="14" width="11.453125" style="1" customWidth="1"/>
    <col min="15" max="15" width="9.1796875" style="1" customWidth="1"/>
    <col min="16" max="16" width="12.81640625" style="1" bestFit="1" customWidth="1"/>
    <col min="17" max="17" width="9.1796875" style="1" customWidth="1"/>
    <col min="18" max="18" width="9.54296875" style="51" bestFit="1" customWidth="1"/>
    <col min="19" max="19" width="12.26953125" bestFit="1" customWidth="1"/>
    <col min="20" max="20" width="11.81640625" bestFit="1" customWidth="1"/>
    <col min="21" max="21" width="11.453125" bestFit="1" customWidth="1"/>
    <col min="24" max="24" width="11.81640625" bestFit="1" customWidth="1"/>
    <col min="28" max="28" width="11.81640625" bestFit="1" customWidth="1"/>
    <col min="32" max="32" width="11.81640625" bestFit="1" customWidth="1"/>
    <col min="36" max="36" width="11.81640625" bestFit="1" customWidth="1"/>
    <col min="40" max="40" width="11.81640625" bestFit="1" customWidth="1"/>
    <col min="44" max="44" width="11.81640625" bestFit="1" customWidth="1"/>
    <col min="48" max="48" width="11.81640625" bestFit="1" customWidth="1"/>
    <col min="52" max="52" width="11.81640625" bestFit="1" customWidth="1"/>
    <col min="56" max="56" width="11.81640625" bestFit="1" customWidth="1"/>
    <col min="60" max="60" width="11.81640625" bestFit="1" customWidth="1"/>
    <col min="64" max="64" width="11.81640625" bestFit="1" customWidth="1"/>
  </cols>
  <sheetData>
    <row r="1" spans="1:65" ht="13" x14ac:dyDescent="0.3">
      <c r="A1" s="13" t="s">
        <v>0</v>
      </c>
      <c r="B1" s="13" t="s">
        <v>1</v>
      </c>
      <c r="C1" s="13" t="s">
        <v>4</v>
      </c>
      <c r="D1" s="13" t="s">
        <v>9</v>
      </c>
      <c r="E1" s="13" t="s">
        <v>12</v>
      </c>
      <c r="F1" s="50" t="s">
        <v>29</v>
      </c>
      <c r="G1" s="13" t="s">
        <v>28</v>
      </c>
      <c r="H1" s="13" t="s">
        <v>0</v>
      </c>
      <c r="I1" s="13" t="s">
        <v>1</v>
      </c>
      <c r="J1" s="13" t="s">
        <v>4</v>
      </c>
      <c r="K1" s="13" t="s">
        <v>9</v>
      </c>
      <c r="L1" s="13" t="s">
        <v>12</v>
      </c>
      <c r="M1" s="50" t="s">
        <v>29</v>
      </c>
      <c r="N1" s="13" t="s">
        <v>28</v>
      </c>
      <c r="O1" s="13" t="s">
        <v>0</v>
      </c>
      <c r="P1" s="13" t="s">
        <v>1</v>
      </c>
      <c r="Q1" s="13" t="s">
        <v>4</v>
      </c>
      <c r="R1" s="13" t="s">
        <v>9</v>
      </c>
      <c r="S1" s="13" t="s">
        <v>12</v>
      </c>
      <c r="T1" s="50" t="s">
        <v>29</v>
      </c>
      <c r="U1" s="13" t="s">
        <v>28</v>
      </c>
      <c r="W1" s="1"/>
      <c r="X1" s="1"/>
      <c r="Y1" s="1"/>
      <c r="AA1" s="1"/>
      <c r="AB1" s="1"/>
      <c r="AC1" s="1"/>
      <c r="AE1" s="1"/>
      <c r="AF1" s="1"/>
      <c r="AG1" s="1"/>
      <c r="AI1" s="1"/>
      <c r="AJ1" s="1"/>
      <c r="AK1" s="1"/>
      <c r="AM1" s="1"/>
      <c r="AN1" s="1"/>
      <c r="AO1" s="1"/>
      <c r="AQ1" s="1"/>
      <c r="AR1" s="1"/>
      <c r="AS1" s="1"/>
      <c r="AU1" s="1"/>
      <c r="AV1" s="1"/>
      <c r="AW1" s="1"/>
      <c r="AY1" s="1"/>
      <c r="AZ1" s="1"/>
      <c r="BA1" s="1"/>
      <c r="BC1" s="1"/>
      <c r="BD1" s="1"/>
      <c r="BE1" s="1"/>
      <c r="BG1" s="1"/>
      <c r="BH1" s="1"/>
      <c r="BI1" s="1"/>
      <c r="BK1" s="1"/>
      <c r="BL1" s="1"/>
      <c r="BM1" s="1"/>
    </row>
    <row r="2" spans="1:65" ht="13" x14ac:dyDescent="0.3">
      <c r="A2" s="14">
        <v>7275</v>
      </c>
      <c r="B2" s="14">
        <v>189</v>
      </c>
      <c r="C2" s="15" t="s">
        <v>2</v>
      </c>
      <c r="D2" s="16" t="s">
        <v>19</v>
      </c>
      <c r="E2" s="49" t="s">
        <v>36</v>
      </c>
      <c r="F2" s="49"/>
      <c r="G2" s="49"/>
      <c r="H2" s="26">
        <v>6325</v>
      </c>
      <c r="I2" s="26">
        <v>1083</v>
      </c>
      <c r="J2" s="26" t="s">
        <v>2</v>
      </c>
      <c r="K2" s="70" t="s">
        <v>19</v>
      </c>
      <c r="L2" s="38" t="s">
        <v>38</v>
      </c>
      <c r="M2" s="35"/>
      <c r="N2" s="35"/>
      <c r="O2" s="20">
        <f>H49-25</f>
        <v>5225</v>
      </c>
      <c r="P2" s="20">
        <f>I49+16</f>
        <v>1907</v>
      </c>
      <c r="Q2" s="41" t="s">
        <v>2</v>
      </c>
      <c r="R2" s="25">
        <v>0.30486111111111108</v>
      </c>
      <c r="S2" s="87"/>
      <c r="T2" s="88"/>
      <c r="U2" s="66"/>
      <c r="V2" s="8"/>
      <c r="W2" s="4"/>
      <c r="X2" s="4"/>
      <c r="Y2" s="5"/>
      <c r="Z2" s="8"/>
      <c r="AA2" s="4"/>
      <c r="AB2" s="4"/>
      <c r="AC2" s="5"/>
      <c r="AD2" s="8"/>
      <c r="AE2" s="4"/>
      <c r="AF2" s="4"/>
      <c r="AG2" s="5"/>
      <c r="AH2" s="8"/>
      <c r="AI2" s="4"/>
      <c r="AJ2" s="4"/>
      <c r="AK2" s="5"/>
      <c r="AL2" s="8"/>
      <c r="AM2" s="4"/>
      <c r="AN2" s="4"/>
      <c r="AO2" s="5"/>
      <c r="AP2" s="8"/>
      <c r="AQ2" s="4"/>
      <c r="AR2" s="4"/>
      <c r="AS2" s="5"/>
      <c r="AT2" s="8"/>
      <c r="AU2" s="4"/>
      <c r="AV2" s="4"/>
      <c r="AW2" s="5"/>
      <c r="AX2" s="8"/>
      <c r="AY2" s="4"/>
      <c r="AZ2" s="4"/>
      <c r="BA2" s="5"/>
      <c r="BB2" s="8"/>
      <c r="BC2" s="4"/>
      <c r="BD2" s="4"/>
      <c r="BE2" s="5"/>
      <c r="BG2" s="4"/>
      <c r="BH2" s="4"/>
      <c r="BI2" s="5"/>
      <c r="BK2" s="4"/>
      <c r="BL2" s="4"/>
      <c r="BM2" s="5"/>
    </row>
    <row r="3" spans="1:65" ht="13" x14ac:dyDescent="0.3">
      <c r="A3" s="17">
        <f>A2</f>
        <v>7275</v>
      </c>
      <c r="B3" s="17">
        <f t="shared" ref="B3:B47" si="0">B2+16</f>
        <v>205</v>
      </c>
      <c r="C3" s="18" t="s">
        <v>3</v>
      </c>
      <c r="D3" s="19" t="s">
        <v>19</v>
      </c>
      <c r="E3" s="49"/>
      <c r="F3" s="49"/>
      <c r="G3" s="49"/>
      <c r="H3" s="27">
        <v>6325</v>
      </c>
      <c r="I3" s="27">
        <f t="shared" ref="I3:I49" si="1">I2+16</f>
        <v>1099</v>
      </c>
      <c r="J3" s="27" t="s">
        <v>3</v>
      </c>
      <c r="K3" s="70" t="s">
        <v>19</v>
      </c>
      <c r="L3" s="38"/>
      <c r="M3" s="35"/>
      <c r="N3" s="35"/>
      <c r="O3" s="23">
        <f>O2-25</f>
        <v>5200</v>
      </c>
      <c r="P3" s="23">
        <f>P2+16</f>
        <v>1923</v>
      </c>
      <c r="Q3" s="42" t="s">
        <v>3</v>
      </c>
      <c r="R3" s="25">
        <v>0.30902777777777779</v>
      </c>
      <c r="S3" s="87"/>
      <c r="T3" s="87"/>
      <c r="U3" s="66"/>
      <c r="V3" s="1"/>
      <c r="W3" s="4"/>
      <c r="X3" s="4"/>
      <c r="Y3" s="5"/>
      <c r="Z3" s="1"/>
      <c r="AA3" s="4"/>
      <c r="AB3" s="4"/>
      <c r="AC3" s="5"/>
      <c r="AD3" s="1"/>
      <c r="AE3" s="4"/>
      <c r="AF3" s="4"/>
      <c r="AG3" s="5"/>
      <c r="AH3" s="1"/>
      <c r="AI3" s="4"/>
      <c r="AJ3" s="4"/>
      <c r="AK3" s="5"/>
      <c r="AL3" s="1"/>
      <c r="AM3" s="4"/>
      <c r="AN3" s="4"/>
      <c r="AO3" s="5"/>
      <c r="AP3" s="1"/>
      <c r="AQ3" s="4"/>
      <c r="AR3" s="4"/>
      <c r="AS3" s="5"/>
      <c r="AT3" s="1"/>
      <c r="AU3" s="4"/>
      <c r="AV3" s="4"/>
      <c r="AW3" s="5"/>
      <c r="AX3" s="1"/>
      <c r="AY3" s="4"/>
      <c r="AZ3" s="4"/>
      <c r="BA3" s="5"/>
      <c r="BB3" s="1"/>
      <c r="BC3" s="4"/>
      <c r="BD3" s="4"/>
      <c r="BE3" s="5"/>
      <c r="BG3" s="4"/>
      <c r="BH3" s="4"/>
      <c r="BI3" s="5"/>
      <c r="BK3" s="4"/>
      <c r="BL3" s="4"/>
      <c r="BM3" s="5"/>
    </row>
    <row r="4" spans="1:65" ht="13" x14ac:dyDescent="0.3">
      <c r="A4" s="20">
        <f>A3</f>
        <v>7275</v>
      </c>
      <c r="B4" s="81">
        <f t="shared" si="0"/>
        <v>221</v>
      </c>
      <c r="C4" s="39" t="s">
        <v>2</v>
      </c>
      <c r="D4" s="25">
        <v>0.84375</v>
      </c>
      <c r="E4" s="38"/>
      <c r="F4" s="38"/>
      <c r="H4" s="20">
        <v>6325</v>
      </c>
      <c r="I4" s="20">
        <f t="shared" si="1"/>
        <v>1115</v>
      </c>
      <c r="J4" s="41" t="s">
        <v>2</v>
      </c>
      <c r="K4" s="25">
        <v>0.10625</v>
      </c>
      <c r="L4" s="38"/>
      <c r="M4" s="35"/>
      <c r="O4" s="20">
        <f>O3-25</f>
        <v>5175</v>
      </c>
      <c r="P4" s="20">
        <f t="shared" ref="P4:P15" si="2">P3+16</f>
        <v>1939</v>
      </c>
      <c r="Q4" s="39" t="s">
        <v>2</v>
      </c>
      <c r="R4" s="25">
        <v>0.3125</v>
      </c>
      <c r="S4" s="87"/>
      <c r="T4" s="87"/>
      <c r="U4" s="66"/>
      <c r="V4" s="1"/>
      <c r="W4" s="4"/>
      <c r="X4" s="4"/>
      <c r="Y4" s="5"/>
      <c r="Z4" s="1"/>
      <c r="AA4" s="4"/>
      <c r="AB4" s="4"/>
      <c r="AC4" s="5"/>
      <c r="AD4" s="1"/>
      <c r="AE4" s="4"/>
      <c r="AF4" s="4"/>
      <c r="AG4" s="5"/>
      <c r="AH4" s="1"/>
      <c r="AI4" s="4"/>
      <c r="AJ4" s="4"/>
      <c r="AK4" s="5"/>
      <c r="AL4" s="1"/>
      <c r="AM4" s="4"/>
      <c r="AN4" s="4"/>
      <c r="AO4" s="5"/>
      <c r="AP4" s="1"/>
      <c r="AQ4" s="4"/>
      <c r="AR4" s="4"/>
      <c r="AS4" s="5"/>
      <c r="AT4" s="1"/>
      <c r="AU4" s="4"/>
      <c r="AV4" s="4"/>
      <c r="AW4" s="5"/>
      <c r="AX4" s="1"/>
      <c r="AY4" s="4"/>
      <c r="AZ4" s="4"/>
      <c r="BA4" s="5"/>
      <c r="BB4" s="1"/>
      <c r="BC4" s="4"/>
      <c r="BD4" s="4"/>
      <c r="BE4" s="5"/>
      <c r="BG4" s="4"/>
      <c r="BH4" s="4"/>
      <c r="BI4" s="5"/>
      <c r="BK4" s="4"/>
      <c r="BL4" s="4"/>
      <c r="BM4" s="5"/>
    </row>
    <row r="5" spans="1:65" ht="13" x14ac:dyDescent="0.3">
      <c r="A5" s="23">
        <f t="shared" ref="A5:A47" si="3">A4-25</f>
        <v>7250</v>
      </c>
      <c r="B5" s="80">
        <f t="shared" si="0"/>
        <v>237</v>
      </c>
      <c r="C5" s="40" t="s">
        <v>3</v>
      </c>
      <c r="D5" s="25">
        <v>0.84791666666666676</v>
      </c>
      <c r="E5" s="38"/>
      <c r="F5" s="38"/>
      <c r="H5" s="23">
        <f>H4-25</f>
        <v>6300</v>
      </c>
      <c r="I5" s="23">
        <f t="shared" si="1"/>
        <v>1131</v>
      </c>
      <c r="J5" s="42" t="s">
        <v>3</v>
      </c>
      <c r="K5" s="22">
        <v>0.10972222222222222</v>
      </c>
      <c r="M5" s="35"/>
      <c r="N5" s="35"/>
      <c r="O5" s="23">
        <f>O4-25</f>
        <v>5150</v>
      </c>
      <c r="P5" s="23">
        <f t="shared" si="2"/>
        <v>1955</v>
      </c>
      <c r="Q5" s="40" t="s">
        <v>3</v>
      </c>
      <c r="R5" s="25">
        <v>0.31597222222222221</v>
      </c>
      <c r="S5" s="91"/>
      <c r="T5" s="87"/>
      <c r="U5" s="66"/>
      <c r="V5" s="1"/>
      <c r="W5" s="4"/>
      <c r="X5" s="4"/>
      <c r="Y5" s="5"/>
      <c r="Z5" s="1"/>
      <c r="AA5" s="4"/>
      <c r="AB5" s="4"/>
      <c r="AC5" s="5"/>
      <c r="AD5" s="1"/>
      <c r="AE5" s="4"/>
      <c r="AF5" s="4"/>
      <c r="AG5" s="5"/>
      <c r="AH5" s="1"/>
      <c r="AI5" s="4"/>
      <c r="AJ5" s="4"/>
      <c r="AK5" s="5"/>
      <c r="AL5" s="1"/>
      <c r="AM5" s="4"/>
      <c r="AN5" s="4"/>
      <c r="AO5" s="5"/>
      <c r="AP5" s="1"/>
      <c r="AQ5" s="4"/>
      <c r="AR5" s="4"/>
      <c r="AS5" s="5"/>
      <c r="AT5" s="1"/>
      <c r="AU5" s="4"/>
      <c r="AV5" s="4"/>
      <c r="AW5" s="5"/>
      <c r="AX5" s="1"/>
      <c r="AY5" s="4"/>
      <c r="AZ5" s="4"/>
      <c r="BA5" s="5"/>
      <c r="BB5" s="1"/>
      <c r="BC5" s="4"/>
      <c r="BD5" s="4"/>
      <c r="BE5" s="5"/>
      <c r="BG5" s="4"/>
      <c r="BH5" s="4"/>
      <c r="BI5" s="5"/>
      <c r="BK5" s="4"/>
      <c r="BL5" s="4"/>
      <c r="BM5" s="5"/>
    </row>
    <row r="6" spans="1:65" ht="13" x14ac:dyDescent="0.3">
      <c r="A6" s="20">
        <f t="shared" si="3"/>
        <v>7225</v>
      </c>
      <c r="B6" s="81">
        <f t="shared" si="0"/>
        <v>253</v>
      </c>
      <c r="C6" s="41" t="s">
        <v>2</v>
      </c>
      <c r="D6" s="25">
        <v>0.85138888888888886</v>
      </c>
      <c r="E6" s="38"/>
      <c r="F6" s="38"/>
      <c r="H6" s="20">
        <f t="shared" ref="H6:H49" si="4">H5-25</f>
        <v>6275</v>
      </c>
      <c r="I6" s="81">
        <f t="shared" si="1"/>
        <v>1147</v>
      </c>
      <c r="J6" s="39" t="s">
        <v>2</v>
      </c>
      <c r="K6" s="73">
        <v>0.11319444444444444</v>
      </c>
      <c r="L6" s="86"/>
      <c r="O6" s="20">
        <f>O5-25</f>
        <v>5125</v>
      </c>
      <c r="P6" s="20">
        <f t="shared" si="2"/>
        <v>1971</v>
      </c>
      <c r="Q6" s="41" t="s">
        <v>2</v>
      </c>
      <c r="R6" s="25">
        <v>0.32013888888888892</v>
      </c>
      <c r="S6" s="91"/>
      <c r="T6" s="87"/>
      <c r="U6" s="89"/>
      <c r="V6" s="1"/>
      <c r="W6" s="6"/>
      <c r="X6" s="6"/>
      <c r="Y6" s="7"/>
      <c r="Z6" s="1"/>
      <c r="AA6" s="6"/>
      <c r="AB6" s="6"/>
      <c r="AC6" s="7"/>
      <c r="AD6" s="1"/>
      <c r="AE6" s="6"/>
      <c r="AF6" s="6"/>
      <c r="AG6" s="7"/>
      <c r="AH6" s="1"/>
      <c r="AI6" s="6"/>
      <c r="AJ6" s="6"/>
      <c r="AK6" s="7"/>
      <c r="AL6" s="1"/>
      <c r="AM6" s="6"/>
      <c r="AN6" s="6"/>
      <c r="AO6" s="7"/>
      <c r="AP6" s="1"/>
      <c r="AQ6" s="6"/>
      <c r="AR6" s="6"/>
      <c r="AS6" s="7"/>
      <c r="AT6" s="1"/>
      <c r="AU6" s="6"/>
      <c r="AV6" s="6"/>
      <c r="AW6" s="7"/>
      <c r="AX6" s="1"/>
      <c r="AY6" s="6"/>
      <c r="AZ6" s="6"/>
      <c r="BA6" s="7"/>
      <c r="BB6" s="1"/>
      <c r="BC6" s="6"/>
      <c r="BD6" s="6"/>
      <c r="BE6" s="7"/>
      <c r="BG6" s="6"/>
      <c r="BH6" s="6"/>
      <c r="BI6" s="7"/>
      <c r="BK6" s="6"/>
      <c r="BL6" s="6"/>
      <c r="BM6" s="7"/>
    </row>
    <row r="7" spans="1:65" ht="13" x14ac:dyDescent="0.3">
      <c r="A7" s="23">
        <f t="shared" si="3"/>
        <v>7200</v>
      </c>
      <c r="B7" s="80">
        <f t="shared" si="0"/>
        <v>269</v>
      </c>
      <c r="C7" s="42" t="s">
        <v>3</v>
      </c>
      <c r="D7" s="25">
        <v>0.85486111111111107</v>
      </c>
      <c r="E7" s="38"/>
      <c r="F7" s="38"/>
      <c r="H7" s="23">
        <f t="shared" si="4"/>
        <v>6250</v>
      </c>
      <c r="I7" s="24">
        <f t="shared" si="1"/>
        <v>1163</v>
      </c>
      <c r="J7" s="40" t="s">
        <v>3</v>
      </c>
      <c r="K7" s="73">
        <v>0.12083333333333333</v>
      </c>
      <c r="L7" s="38"/>
      <c r="O7" s="23">
        <f>O6-25</f>
        <v>5100</v>
      </c>
      <c r="P7" s="23">
        <f t="shared" si="2"/>
        <v>1987</v>
      </c>
      <c r="Q7" s="42" t="s">
        <v>3</v>
      </c>
      <c r="R7" s="25">
        <v>0.32361111111111113</v>
      </c>
      <c r="S7" s="91"/>
      <c r="T7" s="87"/>
      <c r="U7" s="90"/>
      <c r="V7" s="1"/>
      <c r="W7" s="6"/>
      <c r="X7" s="6"/>
      <c r="Y7" s="7"/>
      <c r="Z7" s="1"/>
      <c r="AA7" s="6"/>
      <c r="AB7" s="6"/>
      <c r="AC7" s="7"/>
      <c r="AD7" s="1"/>
      <c r="AE7" s="6"/>
      <c r="AF7" s="6"/>
      <c r="AG7" s="7"/>
      <c r="AH7" s="1"/>
      <c r="AI7" s="6"/>
      <c r="AJ7" s="6"/>
      <c r="AK7" s="7"/>
      <c r="AL7" s="1"/>
      <c r="AM7" s="6"/>
      <c r="AN7" s="6"/>
      <c r="AO7" s="7"/>
      <c r="AP7" s="1"/>
      <c r="AQ7" s="6"/>
      <c r="AR7" s="6"/>
      <c r="AS7" s="7"/>
      <c r="AT7" s="1"/>
      <c r="AU7" s="6"/>
      <c r="AV7" s="6"/>
      <c r="AW7" s="7"/>
      <c r="AX7" s="1"/>
      <c r="AY7" s="6"/>
      <c r="AZ7" s="6"/>
      <c r="BA7" s="7"/>
      <c r="BB7" s="1"/>
      <c r="BC7" s="6"/>
      <c r="BD7" s="6"/>
      <c r="BE7" s="7"/>
      <c r="BG7" s="6"/>
      <c r="BH7" s="6"/>
      <c r="BI7" s="7"/>
      <c r="BK7" s="6"/>
      <c r="BL7" s="6"/>
      <c r="BM7" s="7"/>
    </row>
    <row r="8" spans="1:65" ht="13" x14ac:dyDescent="0.3">
      <c r="A8" s="20">
        <f t="shared" si="3"/>
        <v>7175</v>
      </c>
      <c r="B8" s="81">
        <f t="shared" si="0"/>
        <v>285</v>
      </c>
      <c r="C8" s="39" t="s">
        <v>2</v>
      </c>
      <c r="D8" s="25">
        <v>0.85833333333333339</v>
      </c>
      <c r="E8" s="38"/>
      <c r="F8" s="38"/>
      <c r="H8" s="20">
        <f t="shared" si="4"/>
        <v>6225</v>
      </c>
      <c r="I8" s="82">
        <f t="shared" si="1"/>
        <v>1179</v>
      </c>
      <c r="J8" s="41" t="s">
        <v>2</v>
      </c>
      <c r="K8" s="22">
        <v>0.12430555555555556</v>
      </c>
      <c r="L8" s="38"/>
      <c r="O8" s="20">
        <f t="shared" ref="O8:O15" si="5">O7-25</f>
        <v>5075</v>
      </c>
      <c r="P8" s="20">
        <f t="shared" si="2"/>
        <v>2003</v>
      </c>
      <c r="Q8" s="39" t="s">
        <v>2</v>
      </c>
      <c r="R8" s="25">
        <v>0.32708333333333334</v>
      </c>
      <c r="S8" s="87"/>
      <c r="T8" s="87"/>
      <c r="U8" s="89"/>
      <c r="V8" s="1"/>
      <c r="W8" s="6"/>
      <c r="X8" s="6"/>
      <c r="Y8" s="7"/>
      <c r="Z8" s="1"/>
      <c r="AA8" s="6"/>
      <c r="AB8" s="6"/>
      <c r="AC8" s="7"/>
      <c r="AD8" s="1"/>
      <c r="AE8" s="6"/>
      <c r="AF8" s="6"/>
      <c r="AG8" s="7"/>
      <c r="AH8" s="1"/>
      <c r="AI8" s="6"/>
      <c r="AJ8" s="6"/>
      <c r="AK8" s="7"/>
      <c r="AL8" s="1"/>
      <c r="AM8" s="6"/>
      <c r="AN8" s="6"/>
      <c r="AO8" s="7"/>
      <c r="AP8" s="1"/>
      <c r="AQ8" s="6"/>
      <c r="AR8" s="6"/>
      <c r="AS8" s="7"/>
      <c r="AT8" s="1"/>
      <c r="AU8" s="6"/>
      <c r="AV8" s="6"/>
      <c r="AW8" s="7"/>
      <c r="AX8" s="1"/>
      <c r="AY8" s="6"/>
      <c r="AZ8" s="6"/>
      <c r="BA8" s="7"/>
      <c r="BB8" s="1"/>
      <c r="BC8" s="6"/>
      <c r="BD8" s="6"/>
      <c r="BE8" s="7"/>
      <c r="BG8" s="6"/>
      <c r="BH8" s="6"/>
      <c r="BI8" s="7"/>
      <c r="BK8" s="6"/>
      <c r="BL8" s="6"/>
      <c r="BM8" s="7"/>
    </row>
    <row r="9" spans="1:65" ht="13" x14ac:dyDescent="0.3">
      <c r="A9" s="23">
        <f t="shared" si="3"/>
        <v>7150</v>
      </c>
      <c r="B9" s="80">
        <f t="shared" si="0"/>
        <v>301</v>
      </c>
      <c r="C9" s="40" t="s">
        <v>3</v>
      </c>
      <c r="D9" s="25">
        <v>0.8618055555555556</v>
      </c>
      <c r="E9" s="38"/>
      <c r="F9" s="38"/>
      <c r="H9" s="23">
        <f t="shared" si="4"/>
        <v>6200</v>
      </c>
      <c r="I9" s="23">
        <f t="shared" si="1"/>
        <v>1195</v>
      </c>
      <c r="J9" s="42" t="s">
        <v>3</v>
      </c>
      <c r="K9" s="22">
        <v>0.12847222222222224</v>
      </c>
      <c r="L9" s="38"/>
      <c r="M9" s="35"/>
      <c r="O9" s="23">
        <f t="shared" si="5"/>
        <v>5050</v>
      </c>
      <c r="P9" s="23">
        <f t="shared" si="2"/>
        <v>2019</v>
      </c>
      <c r="Q9" s="40" t="s">
        <v>3</v>
      </c>
      <c r="R9" s="25">
        <v>0.33055555555555555</v>
      </c>
      <c r="S9" s="87"/>
      <c r="T9" s="87"/>
      <c r="U9" s="90"/>
      <c r="V9" s="1"/>
      <c r="W9" s="6"/>
      <c r="X9" s="6"/>
      <c r="Y9" s="7"/>
      <c r="Z9" s="1"/>
      <c r="AA9" s="6"/>
      <c r="AB9" s="6"/>
      <c r="AC9" s="7"/>
      <c r="AD9" s="1"/>
      <c r="AE9" s="6"/>
      <c r="AF9" s="6"/>
      <c r="AG9" s="7"/>
      <c r="AH9" s="1"/>
      <c r="AI9" s="6"/>
      <c r="AJ9" s="6"/>
      <c r="AK9" s="7"/>
      <c r="AL9" s="1"/>
      <c r="AM9" s="6"/>
      <c r="AN9" s="6"/>
      <c r="AO9" s="7"/>
      <c r="AP9" s="1"/>
      <c r="AQ9" s="6"/>
      <c r="AR9" s="6"/>
      <c r="AS9" s="7"/>
      <c r="AT9" s="1"/>
      <c r="AU9" s="6"/>
      <c r="AV9" s="6"/>
      <c r="AW9" s="7"/>
      <c r="AX9" s="1"/>
      <c r="AY9" s="6"/>
      <c r="AZ9" s="6"/>
      <c r="BA9" s="7"/>
      <c r="BB9" s="1"/>
      <c r="BC9" s="6"/>
      <c r="BD9" s="6"/>
      <c r="BE9" s="7"/>
      <c r="BG9" s="6"/>
      <c r="BH9" s="6"/>
      <c r="BI9" s="7"/>
      <c r="BK9" s="6"/>
      <c r="BL9" s="6"/>
      <c r="BM9" s="7"/>
    </row>
    <row r="10" spans="1:65" ht="13" x14ac:dyDescent="0.3">
      <c r="A10" s="20">
        <f t="shared" si="3"/>
        <v>7125</v>
      </c>
      <c r="B10" s="81">
        <f t="shared" si="0"/>
        <v>317</v>
      </c>
      <c r="C10" s="41" t="s">
        <v>2</v>
      </c>
      <c r="D10" s="25">
        <v>0.8652777777777777</v>
      </c>
      <c r="E10" s="38"/>
      <c r="F10" s="38"/>
      <c r="H10" s="20">
        <f t="shared" si="4"/>
        <v>6175</v>
      </c>
      <c r="I10" s="82">
        <f t="shared" si="1"/>
        <v>1211</v>
      </c>
      <c r="J10" s="39" t="s">
        <v>2</v>
      </c>
      <c r="K10" s="25">
        <v>0.13194444444444445</v>
      </c>
      <c r="L10" s="38"/>
      <c r="M10" s="35"/>
      <c r="O10" s="20">
        <f t="shared" si="5"/>
        <v>5025</v>
      </c>
      <c r="P10" s="20">
        <f t="shared" si="2"/>
        <v>2035</v>
      </c>
      <c r="Q10" s="41" t="s">
        <v>2</v>
      </c>
      <c r="R10" s="25">
        <v>0.33402777777777781</v>
      </c>
      <c r="S10" s="4"/>
      <c r="T10" s="4"/>
      <c r="U10" s="3"/>
      <c r="V10" s="8"/>
      <c r="W10" s="4"/>
      <c r="X10" s="4"/>
      <c r="Y10" s="3"/>
      <c r="Z10" s="8"/>
      <c r="AA10" s="4"/>
      <c r="AB10" s="4"/>
      <c r="AC10" s="3"/>
      <c r="AD10" s="8"/>
      <c r="AE10" s="4"/>
      <c r="AF10" s="4"/>
      <c r="AG10" s="3"/>
      <c r="AH10" s="8"/>
      <c r="AI10" s="4"/>
      <c r="AJ10" s="4"/>
      <c r="AK10" s="3"/>
      <c r="AL10" s="8"/>
      <c r="AM10" s="4"/>
      <c r="AN10" s="4"/>
      <c r="AO10" s="3"/>
      <c r="AP10" s="8"/>
      <c r="AQ10" s="4"/>
      <c r="AR10" s="4"/>
      <c r="AS10" s="3"/>
      <c r="AT10" s="8"/>
      <c r="AU10" s="4"/>
      <c r="AV10" s="4"/>
      <c r="AW10" s="3"/>
      <c r="AX10" s="8"/>
      <c r="AY10" s="4"/>
      <c r="AZ10" s="4"/>
      <c r="BA10" s="3"/>
      <c r="BB10" s="8"/>
      <c r="BC10" s="4"/>
      <c r="BD10" s="4"/>
      <c r="BE10" s="3"/>
      <c r="BG10" s="4"/>
      <c r="BH10" s="4"/>
      <c r="BI10" s="3"/>
      <c r="BK10" s="4"/>
      <c r="BL10" s="4"/>
      <c r="BM10" s="3"/>
    </row>
    <row r="11" spans="1:65" ht="13" x14ac:dyDescent="0.3">
      <c r="A11" s="23">
        <f t="shared" si="3"/>
        <v>7100</v>
      </c>
      <c r="B11" s="80">
        <f t="shared" si="0"/>
        <v>333</v>
      </c>
      <c r="C11" s="42" t="s">
        <v>3</v>
      </c>
      <c r="D11" s="25">
        <v>0.86875000000000002</v>
      </c>
      <c r="E11" s="38"/>
      <c r="F11" s="38"/>
      <c r="H11" s="23">
        <f t="shared" si="4"/>
        <v>6150</v>
      </c>
      <c r="I11" s="23">
        <f t="shared" si="1"/>
        <v>1227</v>
      </c>
      <c r="J11" s="40" t="s">
        <v>3</v>
      </c>
      <c r="K11" s="22">
        <v>0.13541666666666666</v>
      </c>
      <c r="L11" s="38"/>
      <c r="M11" s="35"/>
      <c r="O11" s="23">
        <f t="shared" si="5"/>
        <v>5000</v>
      </c>
      <c r="P11" s="23">
        <f t="shared" si="2"/>
        <v>2051</v>
      </c>
      <c r="Q11" s="42" t="s">
        <v>3</v>
      </c>
      <c r="R11" s="25">
        <v>0.33819444444444446</v>
      </c>
      <c r="S11" s="4"/>
      <c r="T11" s="4"/>
      <c r="U11" s="3"/>
      <c r="V11" s="1"/>
      <c r="W11" s="4"/>
      <c r="X11" s="4"/>
      <c r="Y11" s="3"/>
      <c r="Z11" s="1"/>
      <c r="AA11" s="4"/>
      <c r="AB11" s="4"/>
      <c r="AC11" s="3"/>
      <c r="AD11" s="1"/>
      <c r="AE11" s="4"/>
      <c r="AF11" s="4"/>
      <c r="AG11" s="3"/>
      <c r="AH11" s="1"/>
      <c r="AI11" s="4"/>
      <c r="AJ11" s="4"/>
      <c r="AK11" s="3"/>
      <c r="AL11" s="1"/>
      <c r="AM11" s="4"/>
      <c r="AN11" s="4"/>
      <c r="AO11" s="3"/>
      <c r="AP11" s="1"/>
      <c r="AQ11" s="4"/>
      <c r="AR11" s="4"/>
      <c r="AS11" s="3"/>
      <c r="AT11" s="1"/>
      <c r="AU11" s="4"/>
      <c r="AV11" s="4"/>
      <c r="AW11" s="3"/>
      <c r="AX11" s="1"/>
      <c r="AY11" s="4"/>
      <c r="AZ11" s="4"/>
      <c r="BA11" s="3"/>
      <c r="BB11" s="1"/>
      <c r="BC11" s="4"/>
      <c r="BD11" s="4"/>
      <c r="BE11" s="3"/>
      <c r="BG11" s="4"/>
      <c r="BH11" s="4"/>
      <c r="BI11" s="3"/>
      <c r="BK11" s="4"/>
      <c r="BL11" s="4"/>
      <c r="BM11" s="3"/>
    </row>
    <row r="12" spans="1:65" ht="13" x14ac:dyDescent="0.3">
      <c r="A12" s="20">
        <f t="shared" si="3"/>
        <v>7075</v>
      </c>
      <c r="B12" s="81">
        <f t="shared" si="0"/>
        <v>349</v>
      </c>
      <c r="C12" s="39" t="s">
        <v>2</v>
      </c>
      <c r="D12" s="25">
        <v>0.87222222222222223</v>
      </c>
      <c r="E12" s="38"/>
      <c r="F12" s="38"/>
      <c r="H12" s="20">
        <f t="shared" si="4"/>
        <v>6125</v>
      </c>
      <c r="I12" s="82">
        <f t="shared" si="1"/>
        <v>1243</v>
      </c>
      <c r="J12" s="41" t="s">
        <v>2</v>
      </c>
      <c r="K12" s="22">
        <v>0.1388888888888889</v>
      </c>
      <c r="L12" s="38"/>
      <c r="M12" s="35"/>
      <c r="O12" s="20">
        <f t="shared" si="5"/>
        <v>4975</v>
      </c>
      <c r="P12" s="20">
        <f t="shared" si="2"/>
        <v>2067</v>
      </c>
      <c r="Q12" s="39" t="s">
        <v>2</v>
      </c>
      <c r="R12" s="25">
        <v>0.34166666666666662</v>
      </c>
      <c r="T12" s="4"/>
      <c r="U12" s="3"/>
      <c r="V12" s="1"/>
      <c r="W12" s="4"/>
      <c r="X12" s="4"/>
      <c r="Y12" s="3"/>
      <c r="Z12" s="1"/>
      <c r="AA12" s="4"/>
      <c r="AB12" s="4"/>
      <c r="AC12" s="3"/>
      <c r="AD12" s="1"/>
      <c r="AE12" s="4"/>
      <c r="AF12" s="4"/>
      <c r="AG12" s="3"/>
      <c r="AH12" s="1"/>
      <c r="AI12" s="4"/>
      <c r="AJ12" s="4"/>
      <c r="AK12" s="3"/>
      <c r="AL12" s="1"/>
      <c r="AM12" s="4"/>
      <c r="AN12" s="4"/>
      <c r="AO12" s="3"/>
      <c r="AP12" s="1"/>
      <c r="AQ12" s="4"/>
      <c r="AR12" s="4"/>
      <c r="AS12" s="3"/>
      <c r="AT12" s="1"/>
      <c r="AU12" s="4"/>
      <c r="AV12" s="4"/>
      <c r="AW12" s="3"/>
      <c r="AX12" s="1"/>
      <c r="AY12" s="4"/>
      <c r="AZ12" s="4"/>
      <c r="BA12" s="3"/>
      <c r="BB12" s="1"/>
      <c r="BC12" s="4"/>
      <c r="BD12" s="4"/>
      <c r="BE12" s="3"/>
      <c r="BG12" s="4"/>
      <c r="BH12" s="4"/>
      <c r="BI12" s="3"/>
      <c r="BK12" s="4"/>
      <c r="BL12" s="4"/>
      <c r="BM12" s="3"/>
    </row>
    <row r="13" spans="1:65" ht="13" x14ac:dyDescent="0.3">
      <c r="A13" s="23">
        <f t="shared" si="3"/>
        <v>7050</v>
      </c>
      <c r="B13" s="80">
        <f t="shared" si="0"/>
        <v>365</v>
      </c>
      <c r="C13" s="40" t="s">
        <v>3</v>
      </c>
      <c r="D13" s="25">
        <v>0.87569444444444444</v>
      </c>
      <c r="E13" s="38"/>
      <c r="F13" s="38"/>
      <c r="H13" s="23">
        <f t="shared" si="4"/>
        <v>6100</v>
      </c>
      <c r="I13" s="23">
        <f t="shared" si="1"/>
        <v>1259</v>
      </c>
      <c r="J13" s="42" t="s">
        <v>3</v>
      </c>
      <c r="K13" s="22">
        <v>0.1423611111111111</v>
      </c>
      <c r="L13" s="38"/>
      <c r="M13" s="35"/>
      <c r="O13" s="23">
        <f t="shared" si="5"/>
        <v>4950</v>
      </c>
      <c r="P13" s="23">
        <f t="shared" si="2"/>
        <v>2083</v>
      </c>
      <c r="Q13" s="40" t="s">
        <v>3</v>
      </c>
      <c r="R13" s="25">
        <v>0.34583333333333338</v>
      </c>
      <c r="T13" s="4"/>
      <c r="U13" s="3"/>
      <c r="V13" s="1"/>
      <c r="W13" s="4"/>
      <c r="X13" s="4"/>
      <c r="Y13" s="3"/>
      <c r="Z13" s="1"/>
      <c r="AA13" s="4"/>
      <c r="AB13" s="4"/>
      <c r="AC13" s="3"/>
      <c r="AD13" s="1"/>
      <c r="AE13" s="4"/>
      <c r="AF13" s="4"/>
      <c r="AG13" s="3"/>
      <c r="AH13" s="1"/>
      <c r="AI13" s="4"/>
      <c r="AJ13" s="4"/>
      <c r="AK13" s="3"/>
      <c r="AL13" s="1"/>
      <c r="AM13" s="4"/>
      <c r="AN13" s="4"/>
      <c r="AO13" s="3"/>
      <c r="AP13" s="1"/>
      <c r="AQ13" s="4"/>
      <c r="AR13" s="4"/>
      <c r="AS13" s="3"/>
      <c r="AT13" s="1"/>
      <c r="AU13" s="4"/>
      <c r="AV13" s="4"/>
      <c r="AW13" s="3"/>
      <c r="AX13" s="1"/>
      <c r="AY13" s="4"/>
      <c r="AZ13" s="4"/>
      <c r="BA13" s="3"/>
      <c r="BB13" s="1"/>
      <c r="BC13" s="4"/>
      <c r="BD13" s="4"/>
      <c r="BE13" s="3"/>
      <c r="BG13" s="4"/>
      <c r="BH13" s="4"/>
      <c r="BI13" s="3"/>
      <c r="BK13" s="4"/>
      <c r="BL13" s="4"/>
      <c r="BM13" s="3"/>
    </row>
    <row r="14" spans="1:65" ht="13" x14ac:dyDescent="0.3">
      <c r="A14" s="26">
        <v>7075</v>
      </c>
      <c r="B14" s="94">
        <v>473</v>
      </c>
      <c r="C14" s="26" t="s">
        <v>2</v>
      </c>
      <c r="D14" s="71" t="s">
        <v>19</v>
      </c>
      <c r="E14" s="38" t="s">
        <v>37</v>
      </c>
      <c r="F14" s="38"/>
      <c r="H14" s="26">
        <f t="shared" si="4"/>
        <v>6075</v>
      </c>
      <c r="I14" s="94">
        <v>1331</v>
      </c>
      <c r="J14" s="26" t="s">
        <v>2</v>
      </c>
      <c r="K14" s="71" t="s">
        <v>5</v>
      </c>
      <c r="L14" s="38" t="s">
        <v>39</v>
      </c>
      <c r="M14" s="35"/>
      <c r="O14" s="20">
        <f t="shared" si="5"/>
        <v>4925</v>
      </c>
      <c r="P14" s="20">
        <f t="shared" si="2"/>
        <v>2099</v>
      </c>
      <c r="Q14" s="41" t="s">
        <v>2</v>
      </c>
      <c r="R14" s="25">
        <v>0.34930555555555554</v>
      </c>
      <c r="T14" s="6"/>
      <c r="U14" s="2"/>
      <c r="V14" s="1"/>
      <c r="W14" s="6"/>
      <c r="X14" s="6"/>
      <c r="Y14" s="2"/>
      <c r="Z14" s="1"/>
      <c r="AA14" s="6"/>
      <c r="AB14" s="6"/>
      <c r="AC14" s="2"/>
      <c r="AD14" s="1"/>
      <c r="AE14" s="6"/>
      <c r="AF14" s="6"/>
      <c r="AG14" s="2"/>
      <c r="AH14" s="1"/>
      <c r="AI14" s="6"/>
      <c r="AJ14" s="6"/>
      <c r="AK14" s="2"/>
      <c r="AL14" s="1"/>
      <c r="AM14" s="6"/>
      <c r="AN14" s="6"/>
      <c r="AO14" s="2"/>
      <c r="AP14" s="1"/>
      <c r="AQ14" s="6"/>
      <c r="AR14" s="6"/>
      <c r="AS14" s="2"/>
      <c r="AT14" s="1"/>
      <c r="AU14" s="6"/>
      <c r="AV14" s="6"/>
      <c r="AW14" s="2"/>
      <c r="AX14" s="1"/>
      <c r="AY14" s="6"/>
      <c r="AZ14" s="6"/>
      <c r="BA14" s="2"/>
      <c r="BB14" s="1"/>
      <c r="BC14" s="6"/>
      <c r="BD14" s="6"/>
      <c r="BE14" s="2"/>
      <c r="BG14" s="6"/>
      <c r="BH14" s="6"/>
      <c r="BI14" s="2"/>
      <c r="BK14" s="6"/>
      <c r="BL14" s="6"/>
      <c r="BM14" s="2"/>
    </row>
    <row r="15" spans="1:65" ht="13" x14ac:dyDescent="0.3">
      <c r="A15" s="27">
        <v>7075</v>
      </c>
      <c r="B15" s="17">
        <f t="shared" si="0"/>
        <v>489</v>
      </c>
      <c r="C15" s="27" t="s">
        <v>3</v>
      </c>
      <c r="D15" s="71" t="s">
        <v>19</v>
      </c>
      <c r="E15" s="38"/>
      <c r="F15" s="38"/>
      <c r="H15" s="27">
        <v>6075</v>
      </c>
      <c r="I15" s="27">
        <f t="shared" si="1"/>
        <v>1347</v>
      </c>
      <c r="J15" s="27" t="s">
        <v>3</v>
      </c>
      <c r="K15" s="70" t="s">
        <v>5</v>
      </c>
      <c r="L15" s="38"/>
      <c r="M15" s="35"/>
      <c r="O15" s="23">
        <f t="shared" si="5"/>
        <v>4900</v>
      </c>
      <c r="P15" s="23">
        <f t="shared" si="2"/>
        <v>2115</v>
      </c>
      <c r="Q15" s="42" t="s">
        <v>3</v>
      </c>
      <c r="R15" s="25">
        <v>0.3527777777777778</v>
      </c>
      <c r="T15" s="6"/>
      <c r="U15" s="2"/>
      <c r="V15" s="1"/>
      <c r="W15" s="6"/>
      <c r="X15" s="6"/>
      <c r="Y15" s="2"/>
      <c r="Z15" s="1"/>
      <c r="AA15" s="6"/>
      <c r="AB15" s="6"/>
      <c r="AC15" s="2"/>
      <c r="AD15" s="1"/>
      <c r="AE15" s="6"/>
      <c r="AF15" s="6"/>
      <c r="AG15" s="2"/>
      <c r="AH15" s="1"/>
      <c r="AI15" s="6"/>
      <c r="AJ15" s="6"/>
      <c r="AK15" s="2"/>
      <c r="AL15" s="1"/>
      <c r="AM15" s="6"/>
      <c r="AN15" s="6"/>
      <c r="AO15" s="2"/>
      <c r="AP15" s="1"/>
      <c r="AQ15" s="6"/>
      <c r="AR15" s="6"/>
      <c r="AS15" s="2"/>
      <c r="AT15" s="1"/>
      <c r="AU15" s="6"/>
      <c r="AV15" s="6"/>
      <c r="AW15" s="2"/>
      <c r="AX15" s="1"/>
      <c r="AY15" s="6"/>
      <c r="AZ15" s="6"/>
      <c r="BA15" s="2"/>
      <c r="BB15" s="1"/>
      <c r="BC15" s="6"/>
      <c r="BD15" s="6"/>
      <c r="BE15" s="2"/>
      <c r="BG15" s="6"/>
      <c r="BH15" s="6"/>
      <c r="BI15" s="2"/>
      <c r="BK15" s="6"/>
      <c r="BL15" s="6"/>
      <c r="BM15" s="2"/>
    </row>
    <row r="16" spans="1:65" ht="13" x14ac:dyDescent="0.3">
      <c r="A16" s="20">
        <v>7075</v>
      </c>
      <c r="B16" s="81">
        <f t="shared" si="0"/>
        <v>505</v>
      </c>
      <c r="C16" s="39" t="s">
        <v>2</v>
      </c>
      <c r="D16" s="25">
        <v>0.94861111111111107</v>
      </c>
      <c r="E16" s="38"/>
      <c r="F16" s="38"/>
      <c r="H16" s="20">
        <v>6075</v>
      </c>
      <c r="I16" s="82">
        <f t="shared" si="1"/>
        <v>1363</v>
      </c>
      <c r="J16" s="41" t="s">
        <v>2</v>
      </c>
      <c r="K16" s="22">
        <v>0.18263888888888891</v>
      </c>
      <c r="L16" s="38"/>
      <c r="M16" s="35"/>
      <c r="O16" s="20"/>
      <c r="P16" s="20"/>
      <c r="Q16" s="95"/>
      <c r="R16" s="92"/>
      <c r="T16" s="6"/>
      <c r="U16" s="2"/>
      <c r="V16" s="1"/>
      <c r="W16" s="6"/>
      <c r="X16" s="6"/>
      <c r="Y16" s="2"/>
      <c r="Z16" s="1"/>
      <c r="AA16" s="6"/>
      <c r="AB16" s="6"/>
      <c r="AC16" s="2"/>
      <c r="AD16" s="1"/>
      <c r="AE16" s="6"/>
      <c r="AF16" s="6"/>
      <c r="AG16" s="2"/>
      <c r="AH16" s="1"/>
      <c r="AI16" s="6"/>
      <c r="AJ16" s="6"/>
      <c r="AK16" s="2"/>
      <c r="AL16" s="1"/>
      <c r="AM16" s="6"/>
      <c r="AN16" s="6"/>
      <c r="AO16" s="2"/>
      <c r="AP16" s="1"/>
      <c r="AQ16" s="6"/>
      <c r="AR16" s="6"/>
      <c r="AS16" s="2"/>
      <c r="AT16" s="1"/>
      <c r="AU16" s="6"/>
      <c r="AV16" s="6"/>
      <c r="AW16" s="2"/>
      <c r="AX16" s="1"/>
      <c r="AY16" s="6"/>
      <c r="AZ16" s="6"/>
      <c r="BA16" s="2"/>
      <c r="BB16" s="1"/>
      <c r="BC16" s="6"/>
      <c r="BD16" s="6"/>
      <c r="BE16" s="2"/>
      <c r="BG16" s="6"/>
      <c r="BH16" s="6"/>
      <c r="BI16" s="2"/>
      <c r="BK16" s="6"/>
      <c r="BL16" s="6"/>
      <c r="BM16" s="2"/>
    </row>
    <row r="17" spans="1:65" ht="13" x14ac:dyDescent="0.3">
      <c r="A17" s="23">
        <f t="shared" si="3"/>
        <v>7050</v>
      </c>
      <c r="B17" s="80">
        <f t="shared" si="0"/>
        <v>521</v>
      </c>
      <c r="C17" s="40" t="s">
        <v>3</v>
      </c>
      <c r="D17" s="25">
        <v>0.95208333333333339</v>
      </c>
      <c r="E17" s="38"/>
      <c r="F17" s="38"/>
      <c r="H17" s="23">
        <f t="shared" si="4"/>
        <v>6050</v>
      </c>
      <c r="I17" s="23">
        <f t="shared" si="1"/>
        <v>1379</v>
      </c>
      <c r="J17" s="42" t="s">
        <v>3</v>
      </c>
      <c r="K17" s="22">
        <v>0.18680555555555556</v>
      </c>
      <c r="L17" s="38"/>
      <c r="M17" s="35"/>
      <c r="T17" s="6"/>
      <c r="U17" s="2"/>
      <c r="V17" s="1"/>
      <c r="W17" s="6"/>
      <c r="X17" s="6"/>
      <c r="Y17" s="2"/>
      <c r="Z17" s="1"/>
      <c r="AA17" s="6"/>
      <c r="AB17" s="6"/>
      <c r="AC17" s="2"/>
      <c r="AD17" s="1"/>
      <c r="AE17" s="6"/>
      <c r="AF17" s="6"/>
      <c r="AG17" s="2"/>
      <c r="AH17" s="1"/>
      <c r="AI17" s="6"/>
      <c r="AJ17" s="6"/>
      <c r="AK17" s="2"/>
      <c r="AL17" s="1"/>
      <c r="AM17" s="6"/>
      <c r="AN17" s="6"/>
      <c r="AO17" s="2"/>
      <c r="AP17" s="1"/>
      <c r="AQ17" s="6"/>
      <c r="AR17" s="6"/>
      <c r="AS17" s="2"/>
      <c r="AT17" s="1"/>
      <c r="AU17" s="6"/>
      <c r="AV17" s="6"/>
      <c r="AW17" s="2"/>
      <c r="AX17" s="1"/>
      <c r="AY17" s="6"/>
      <c r="AZ17" s="6"/>
      <c r="BA17" s="2"/>
      <c r="BB17" s="1"/>
      <c r="BC17" s="6"/>
      <c r="BD17" s="6"/>
      <c r="BE17" s="2"/>
      <c r="BG17" s="6"/>
      <c r="BH17" s="6"/>
      <c r="BI17" s="2"/>
      <c r="BK17" s="6"/>
      <c r="BL17" s="6"/>
      <c r="BM17" s="2"/>
    </row>
    <row r="18" spans="1:65" ht="13" x14ac:dyDescent="0.3">
      <c r="A18" s="20">
        <f t="shared" si="3"/>
        <v>7025</v>
      </c>
      <c r="B18" s="81">
        <f t="shared" si="0"/>
        <v>537</v>
      </c>
      <c r="C18" s="41" t="s">
        <v>2</v>
      </c>
      <c r="D18" s="25">
        <v>0.95625000000000004</v>
      </c>
      <c r="E18" s="38"/>
      <c r="F18" s="38"/>
      <c r="H18" s="20">
        <f t="shared" si="4"/>
        <v>6025</v>
      </c>
      <c r="I18" s="82">
        <f t="shared" si="1"/>
        <v>1395</v>
      </c>
      <c r="J18" s="39" t="s">
        <v>2</v>
      </c>
      <c r="K18" s="25">
        <v>0.19027777777777777</v>
      </c>
      <c r="L18" s="38"/>
      <c r="M18" s="35"/>
      <c r="T18" s="4"/>
      <c r="U18" s="3"/>
      <c r="V18" s="8"/>
      <c r="W18" s="4"/>
      <c r="X18" s="4"/>
      <c r="Y18" s="3"/>
      <c r="Z18" s="8"/>
      <c r="AA18" s="4"/>
      <c r="AB18" s="4"/>
      <c r="AC18" s="3"/>
      <c r="AD18" s="8"/>
      <c r="AE18" s="4"/>
      <c r="AF18" s="4"/>
      <c r="AG18" s="3"/>
      <c r="AH18" s="8"/>
      <c r="AI18" s="4"/>
      <c r="AJ18" s="4"/>
      <c r="AK18" s="3"/>
      <c r="AL18" s="8"/>
      <c r="AM18" s="4"/>
      <c r="AN18" s="4"/>
      <c r="AO18" s="3"/>
      <c r="AP18" s="8"/>
      <c r="AQ18" s="4"/>
      <c r="AR18" s="4"/>
      <c r="AS18" s="3"/>
      <c r="AT18" s="8"/>
      <c r="AU18" s="4"/>
      <c r="AV18" s="4"/>
      <c r="AW18" s="3"/>
      <c r="AX18" s="8"/>
      <c r="AY18" s="4"/>
      <c r="AZ18" s="4"/>
      <c r="BA18" s="3"/>
      <c r="BC18" s="4"/>
      <c r="BD18" s="4"/>
      <c r="BE18" s="3"/>
      <c r="BG18" s="4"/>
      <c r="BH18" s="4"/>
      <c r="BI18" s="3"/>
    </row>
    <row r="19" spans="1:65" ht="13" x14ac:dyDescent="0.3">
      <c r="A19" s="23">
        <f t="shared" si="3"/>
        <v>7000</v>
      </c>
      <c r="B19" s="80">
        <f t="shared" si="0"/>
        <v>553</v>
      </c>
      <c r="C19" s="42" t="s">
        <v>3</v>
      </c>
      <c r="D19" s="25">
        <v>0.9604166666666667</v>
      </c>
      <c r="E19" s="38"/>
      <c r="F19" s="38"/>
      <c r="H19" s="23">
        <f t="shared" si="4"/>
        <v>6000</v>
      </c>
      <c r="I19" s="23">
        <f t="shared" si="1"/>
        <v>1411</v>
      </c>
      <c r="J19" s="40" t="s">
        <v>3</v>
      </c>
      <c r="K19" s="22">
        <v>0.19375000000000001</v>
      </c>
      <c r="L19" s="38"/>
      <c r="M19" s="35"/>
      <c r="T19" s="4"/>
      <c r="U19" s="3"/>
      <c r="V19" s="1"/>
      <c r="W19" s="4"/>
      <c r="X19" s="4"/>
      <c r="Y19" s="3"/>
      <c r="Z19" s="1"/>
      <c r="AA19" s="4"/>
      <c r="AB19" s="4"/>
      <c r="AC19" s="3"/>
      <c r="AD19" s="1"/>
      <c r="AE19" s="4"/>
      <c r="AF19" s="4"/>
      <c r="AG19" s="3"/>
      <c r="AH19" s="1"/>
      <c r="AI19" s="4"/>
      <c r="AJ19" s="4"/>
      <c r="AK19" s="3"/>
      <c r="AL19" s="1"/>
      <c r="AM19" s="4"/>
      <c r="AN19" s="4"/>
      <c r="AO19" s="3"/>
      <c r="AP19" s="1"/>
      <c r="AQ19" s="4"/>
      <c r="AR19" s="4"/>
      <c r="AS19" s="3"/>
      <c r="AT19" s="1"/>
      <c r="AU19" s="4"/>
      <c r="AV19" s="4"/>
      <c r="AW19" s="3"/>
      <c r="AX19" s="1"/>
      <c r="AY19" s="4"/>
      <c r="AZ19" s="4"/>
      <c r="BA19" s="3"/>
      <c r="BC19" s="4"/>
      <c r="BD19" s="4"/>
      <c r="BE19" s="3"/>
      <c r="BG19" s="4"/>
      <c r="BH19" s="4"/>
      <c r="BI19" s="3"/>
    </row>
    <row r="20" spans="1:65" ht="13" x14ac:dyDescent="0.3">
      <c r="A20" s="20">
        <f t="shared" si="3"/>
        <v>6975</v>
      </c>
      <c r="B20" s="81">
        <f t="shared" si="0"/>
        <v>569</v>
      </c>
      <c r="C20" s="39" t="s">
        <v>2</v>
      </c>
      <c r="D20" s="25">
        <v>0.96458333333333324</v>
      </c>
      <c r="E20" s="38"/>
      <c r="F20" s="38"/>
      <c r="H20" s="20">
        <f t="shared" si="4"/>
        <v>5975</v>
      </c>
      <c r="I20" s="82">
        <f t="shared" si="1"/>
        <v>1427</v>
      </c>
      <c r="J20" s="41" t="s">
        <v>2</v>
      </c>
      <c r="K20" s="25">
        <v>0.19722222222222222</v>
      </c>
      <c r="L20" s="38"/>
      <c r="M20" s="35"/>
      <c r="T20" s="4"/>
      <c r="U20" s="3"/>
      <c r="V20" s="1"/>
      <c r="W20" s="4"/>
      <c r="X20" s="4"/>
      <c r="Y20" s="3"/>
      <c r="Z20" s="1"/>
      <c r="AA20" s="4"/>
      <c r="AB20" s="4"/>
      <c r="AC20" s="3"/>
      <c r="AD20" s="1"/>
      <c r="AE20" s="4"/>
      <c r="AF20" s="4"/>
      <c r="AG20" s="3"/>
      <c r="AH20" s="1"/>
      <c r="AI20" s="4"/>
      <c r="AJ20" s="4"/>
      <c r="AK20" s="3"/>
      <c r="AL20" s="1"/>
      <c r="AM20" s="4"/>
      <c r="AN20" s="4"/>
      <c r="AO20" s="3"/>
      <c r="AP20" s="1"/>
      <c r="AQ20" s="4"/>
      <c r="AR20" s="4"/>
      <c r="AS20" s="3"/>
      <c r="AT20" s="1"/>
      <c r="AU20" s="4"/>
      <c r="AV20" s="4"/>
      <c r="AW20" s="3"/>
      <c r="AX20" s="1"/>
      <c r="AY20" s="4"/>
      <c r="AZ20" s="4"/>
      <c r="BA20" s="3"/>
      <c r="BB20" s="1"/>
      <c r="BC20" s="4"/>
      <c r="BD20" s="4"/>
      <c r="BE20" s="3"/>
      <c r="BG20" s="4"/>
      <c r="BH20" s="4"/>
      <c r="BI20" s="3"/>
      <c r="BK20" s="4"/>
      <c r="BL20" s="4"/>
      <c r="BM20" s="3"/>
    </row>
    <row r="21" spans="1:65" ht="13" x14ac:dyDescent="0.3">
      <c r="A21" s="23">
        <f t="shared" si="3"/>
        <v>6950</v>
      </c>
      <c r="B21" s="80">
        <f t="shared" si="0"/>
        <v>585</v>
      </c>
      <c r="C21" s="40" t="s">
        <v>3</v>
      </c>
      <c r="D21" s="25">
        <v>0.96875</v>
      </c>
      <c r="E21" s="38"/>
      <c r="F21" s="38"/>
      <c r="H21" s="23">
        <f t="shared" si="4"/>
        <v>5950</v>
      </c>
      <c r="I21" s="23">
        <f t="shared" si="1"/>
        <v>1443</v>
      </c>
      <c r="J21" s="42" t="s">
        <v>3</v>
      </c>
      <c r="K21" s="22">
        <v>0.20138888888888887</v>
      </c>
      <c r="L21" s="38"/>
      <c r="M21" s="35"/>
      <c r="T21" s="4"/>
      <c r="U21" s="3"/>
      <c r="V21" s="1"/>
      <c r="W21" s="4"/>
      <c r="X21" s="4"/>
      <c r="Y21" s="3"/>
      <c r="Z21" s="1"/>
      <c r="AA21" s="4"/>
      <c r="AB21" s="4"/>
      <c r="AC21" s="3"/>
      <c r="AD21" s="1"/>
      <c r="AE21" s="4"/>
      <c r="AF21" s="4"/>
      <c r="AG21" s="3"/>
      <c r="AH21" s="1"/>
      <c r="AI21" s="4"/>
      <c r="AJ21" s="4"/>
      <c r="AK21" s="3"/>
      <c r="AL21" s="1"/>
      <c r="AM21" s="4"/>
      <c r="AN21" s="4"/>
      <c r="AO21" s="3"/>
      <c r="AP21" s="1"/>
      <c r="AQ21" s="4"/>
      <c r="AR21" s="4"/>
      <c r="AS21" s="3"/>
      <c r="AT21" s="1"/>
      <c r="AU21" s="4"/>
      <c r="AV21" s="4"/>
      <c r="AW21" s="3"/>
      <c r="AX21" s="1"/>
      <c r="AY21" s="4"/>
      <c r="AZ21" s="4"/>
      <c r="BA21" s="3"/>
      <c r="BB21" s="1"/>
      <c r="BC21" s="4"/>
      <c r="BD21" s="4"/>
      <c r="BE21" s="3"/>
      <c r="BG21" s="4"/>
      <c r="BH21" s="4"/>
      <c r="BI21" s="3"/>
      <c r="BK21" s="4"/>
      <c r="BL21" s="4"/>
      <c r="BM21" s="3"/>
    </row>
    <row r="22" spans="1:65" ht="13" x14ac:dyDescent="0.3">
      <c r="A22" s="20">
        <f t="shared" si="3"/>
        <v>6925</v>
      </c>
      <c r="B22" s="81">
        <f t="shared" si="0"/>
        <v>601</v>
      </c>
      <c r="C22" s="41" t="s">
        <v>2</v>
      </c>
      <c r="D22" s="25">
        <v>0.97291666666666676</v>
      </c>
      <c r="E22" s="38"/>
      <c r="F22" s="38"/>
      <c r="H22" s="20">
        <f t="shared" si="4"/>
        <v>5925</v>
      </c>
      <c r="I22" s="82">
        <f t="shared" si="1"/>
        <v>1459</v>
      </c>
      <c r="J22" s="39" t="s">
        <v>2</v>
      </c>
      <c r="K22" s="25">
        <v>0.20486111111111113</v>
      </c>
      <c r="L22" s="38"/>
      <c r="M22" s="35"/>
      <c r="T22" s="6"/>
      <c r="U22" s="2"/>
      <c r="V22" s="1"/>
      <c r="W22" s="6"/>
      <c r="X22" s="6"/>
      <c r="Y22" s="2"/>
      <c r="Z22" s="1"/>
      <c r="AA22" s="6"/>
      <c r="AB22" s="6"/>
      <c r="AC22" s="2"/>
      <c r="AD22" s="1"/>
      <c r="AE22" s="6"/>
      <c r="AF22" s="6"/>
      <c r="AG22" s="2"/>
      <c r="AH22" s="1"/>
      <c r="AI22" s="6"/>
      <c r="AJ22" s="6"/>
      <c r="AK22" s="2"/>
      <c r="AL22" s="1"/>
      <c r="AM22" s="6"/>
      <c r="AN22" s="6"/>
      <c r="AO22" s="2"/>
      <c r="AP22" s="1"/>
      <c r="AQ22" s="6"/>
      <c r="AR22" s="6"/>
      <c r="AS22" s="2"/>
      <c r="AT22" s="1"/>
      <c r="AU22" s="6"/>
      <c r="AV22" s="6"/>
      <c r="AW22" s="2"/>
      <c r="AX22" s="1"/>
      <c r="AY22" s="6"/>
      <c r="AZ22" s="6"/>
      <c r="BA22" s="2"/>
      <c r="BB22" s="1"/>
      <c r="BC22" s="6"/>
      <c r="BD22" s="6"/>
      <c r="BE22" s="2"/>
      <c r="BG22" s="6"/>
      <c r="BH22" s="6"/>
      <c r="BI22" s="2"/>
      <c r="BK22" s="6"/>
      <c r="BL22" s="6"/>
      <c r="BM22" s="2"/>
    </row>
    <row r="23" spans="1:65" ht="13" x14ac:dyDescent="0.3">
      <c r="A23" s="23">
        <f t="shared" si="3"/>
        <v>6900</v>
      </c>
      <c r="B23" s="80">
        <f t="shared" si="0"/>
        <v>617</v>
      </c>
      <c r="C23" s="42" t="s">
        <v>3</v>
      </c>
      <c r="D23" s="25">
        <v>0.9770833333333333</v>
      </c>
      <c r="E23" s="38"/>
      <c r="F23" s="38"/>
      <c r="H23" s="23">
        <f t="shared" si="4"/>
        <v>5900</v>
      </c>
      <c r="I23" s="23">
        <f t="shared" si="1"/>
        <v>1475</v>
      </c>
      <c r="J23" s="40" t="s">
        <v>3</v>
      </c>
      <c r="K23" s="22">
        <v>0.20833333333333334</v>
      </c>
      <c r="L23" s="38"/>
      <c r="M23" s="35"/>
      <c r="T23" s="6"/>
      <c r="U23" s="2"/>
      <c r="V23" s="1"/>
      <c r="W23" s="6"/>
      <c r="X23" s="6"/>
      <c r="Y23" s="2"/>
      <c r="Z23" s="1"/>
      <c r="AA23" s="6"/>
      <c r="AB23" s="6"/>
      <c r="AC23" s="2"/>
      <c r="AD23" s="1"/>
      <c r="AE23" s="6"/>
      <c r="AF23" s="6"/>
      <c r="AG23" s="2"/>
      <c r="AH23" s="1"/>
      <c r="AI23" s="6"/>
      <c r="AJ23" s="6"/>
      <c r="AK23" s="2"/>
      <c r="AL23" s="1"/>
      <c r="AM23" s="6"/>
      <c r="AN23" s="6"/>
      <c r="AO23" s="2"/>
      <c r="AP23" s="1"/>
      <c r="AQ23" s="6"/>
      <c r="AR23" s="6"/>
      <c r="AS23" s="2"/>
      <c r="AT23" s="1"/>
      <c r="AU23" s="6"/>
      <c r="AV23" s="6"/>
      <c r="AW23" s="2"/>
      <c r="AX23" s="1"/>
      <c r="AY23" s="6"/>
      <c r="AZ23" s="6"/>
      <c r="BA23" s="2"/>
      <c r="BB23" s="1"/>
      <c r="BC23" s="6"/>
      <c r="BD23" s="6"/>
      <c r="BE23" s="2"/>
      <c r="BG23" s="6"/>
      <c r="BH23" s="6"/>
      <c r="BI23" s="2"/>
      <c r="BK23" s="6"/>
      <c r="BL23" s="6"/>
      <c r="BM23" s="2"/>
    </row>
    <row r="24" spans="1:65" ht="13" x14ac:dyDescent="0.3">
      <c r="A24" s="20">
        <f t="shared" si="3"/>
        <v>6875</v>
      </c>
      <c r="B24" s="81">
        <f t="shared" si="0"/>
        <v>633</v>
      </c>
      <c r="C24" s="39" t="s">
        <v>2</v>
      </c>
      <c r="D24" s="25">
        <v>0.98055555555555562</v>
      </c>
      <c r="E24" s="38"/>
      <c r="F24" s="38"/>
      <c r="H24" s="20">
        <f t="shared" si="4"/>
        <v>5875</v>
      </c>
      <c r="I24" s="82">
        <f t="shared" si="1"/>
        <v>1491</v>
      </c>
      <c r="J24" s="41" t="s">
        <v>2</v>
      </c>
      <c r="K24" s="73">
        <v>0.21180555555555555</v>
      </c>
      <c r="L24" s="38"/>
      <c r="M24" s="35"/>
      <c r="O24" s="11"/>
      <c r="P24" s="11"/>
      <c r="Q24" s="3"/>
      <c r="R24" s="52"/>
      <c r="T24" s="6"/>
      <c r="U24" s="2"/>
      <c r="V24" s="1"/>
      <c r="W24" s="6"/>
      <c r="X24" s="6"/>
      <c r="Y24" s="2"/>
      <c r="Z24" s="1"/>
      <c r="AA24" s="6"/>
      <c r="AB24" s="6"/>
      <c r="AC24" s="2"/>
      <c r="AD24" s="1"/>
      <c r="AE24" s="6"/>
      <c r="AF24" s="6"/>
      <c r="AG24" s="2"/>
      <c r="AH24" s="1"/>
      <c r="AI24" s="6"/>
      <c r="AJ24" s="6"/>
      <c r="AK24" s="2"/>
      <c r="AL24" s="1"/>
      <c r="AM24" s="6"/>
      <c r="AN24" s="6"/>
      <c r="AO24" s="2"/>
      <c r="AP24" s="1"/>
      <c r="AQ24" s="6"/>
      <c r="AR24" s="6"/>
      <c r="AS24" s="2"/>
      <c r="AT24" s="1"/>
      <c r="AU24" s="6"/>
      <c r="AV24" s="6"/>
      <c r="AW24" s="2"/>
      <c r="AX24" s="1"/>
      <c r="AY24" s="6"/>
      <c r="AZ24" s="6"/>
      <c r="BA24" s="2"/>
      <c r="BB24" s="1"/>
      <c r="BC24" s="6"/>
      <c r="BD24" s="6"/>
      <c r="BE24" s="2"/>
      <c r="BG24" s="6"/>
      <c r="BH24" s="6"/>
      <c r="BI24" s="2"/>
      <c r="BK24" s="6"/>
      <c r="BL24" s="6"/>
      <c r="BM24" s="2"/>
    </row>
    <row r="25" spans="1:65" ht="13" x14ac:dyDescent="0.3">
      <c r="A25" s="23">
        <f t="shared" si="3"/>
        <v>6850</v>
      </c>
      <c r="B25" s="80">
        <f t="shared" si="0"/>
        <v>649</v>
      </c>
      <c r="C25" s="40" t="s">
        <v>3</v>
      </c>
      <c r="D25" s="25">
        <v>0.98402777777777783</v>
      </c>
      <c r="E25" s="38"/>
      <c r="F25" s="38"/>
      <c r="H25" s="23">
        <f t="shared" si="4"/>
        <v>5850</v>
      </c>
      <c r="I25" s="23">
        <f t="shared" si="1"/>
        <v>1507</v>
      </c>
      <c r="J25" s="42" t="s">
        <v>3</v>
      </c>
      <c r="K25" s="73">
        <v>0.21527777777777779</v>
      </c>
      <c r="L25" s="38"/>
      <c r="M25" s="35"/>
      <c r="O25" s="12"/>
      <c r="P25" s="12"/>
      <c r="Q25" s="9"/>
      <c r="R25" s="52"/>
      <c r="T25" s="6"/>
      <c r="U25" s="2"/>
      <c r="V25" s="1"/>
      <c r="W25" s="6"/>
      <c r="X25" s="6"/>
      <c r="Y25" s="2"/>
      <c r="Z25" s="1"/>
      <c r="AA25" s="6"/>
      <c r="AB25" s="6"/>
      <c r="AC25" s="2"/>
      <c r="AD25" s="1"/>
      <c r="AE25" s="6"/>
      <c r="AF25" s="6"/>
      <c r="AG25" s="2"/>
      <c r="AH25" s="1"/>
      <c r="AI25" s="6"/>
      <c r="AJ25" s="6"/>
      <c r="AK25" s="2"/>
      <c r="AL25" s="1"/>
      <c r="AM25" s="6"/>
      <c r="AN25" s="6"/>
      <c r="AO25" s="2"/>
      <c r="AP25" s="1"/>
      <c r="AQ25" s="6"/>
      <c r="AR25" s="6"/>
      <c r="AS25" s="2"/>
      <c r="AT25" s="1"/>
      <c r="AU25" s="6"/>
      <c r="AV25" s="6"/>
      <c r="AW25" s="2"/>
      <c r="AX25" s="1"/>
      <c r="AY25" s="6"/>
      <c r="AZ25" s="6"/>
      <c r="BA25" s="2"/>
      <c r="BB25" s="1"/>
      <c r="BC25" s="6"/>
      <c r="BD25" s="6"/>
      <c r="BE25" s="2"/>
      <c r="BG25" s="6"/>
      <c r="BH25" s="6"/>
      <c r="BI25" s="2"/>
      <c r="BK25" s="6"/>
      <c r="BL25" s="6"/>
      <c r="BM25" s="2"/>
    </row>
    <row r="26" spans="1:65" ht="13" x14ac:dyDescent="0.3">
      <c r="A26" s="20">
        <f t="shared" si="3"/>
        <v>6825</v>
      </c>
      <c r="B26" s="81">
        <f t="shared" si="0"/>
        <v>665</v>
      </c>
      <c r="C26" s="41" t="s">
        <v>2</v>
      </c>
      <c r="D26" s="25">
        <v>0.98750000000000004</v>
      </c>
      <c r="E26" s="38"/>
      <c r="F26" s="38"/>
      <c r="H26" s="20">
        <f t="shared" si="4"/>
        <v>5825</v>
      </c>
      <c r="I26" s="82">
        <f t="shared" si="1"/>
        <v>1523</v>
      </c>
      <c r="J26" s="39" t="s">
        <v>2</v>
      </c>
      <c r="K26" s="76">
        <v>0.21875</v>
      </c>
      <c r="L26" s="38"/>
      <c r="M26" s="35"/>
      <c r="O26" s="11"/>
      <c r="P26" s="11"/>
      <c r="Q26" s="3"/>
      <c r="R26" s="52"/>
      <c r="T26" s="4"/>
      <c r="U26" s="3"/>
      <c r="V26" s="8"/>
      <c r="W26" s="4"/>
      <c r="X26" s="4"/>
      <c r="Y26" s="3"/>
      <c r="Z26" s="8"/>
      <c r="AA26" s="4"/>
      <c r="AB26" s="4"/>
      <c r="AC26" s="3"/>
      <c r="AD26" s="8"/>
      <c r="AE26" s="4"/>
      <c r="AF26" s="4"/>
      <c r="AG26" s="3"/>
      <c r="AH26" s="8"/>
      <c r="AI26" s="4"/>
      <c r="AJ26" s="4"/>
      <c r="AK26" s="3"/>
      <c r="AL26" s="8"/>
      <c r="AM26" s="4"/>
      <c r="AN26" s="4"/>
      <c r="AO26" s="3"/>
      <c r="AP26" s="8"/>
      <c r="AQ26" s="4"/>
      <c r="AR26" s="4"/>
      <c r="AS26" s="3"/>
      <c r="AT26" s="8"/>
      <c r="AU26" s="4"/>
      <c r="AV26" s="4"/>
      <c r="AW26" s="3"/>
      <c r="AX26" s="8"/>
      <c r="AY26" s="4"/>
      <c r="AZ26" s="4"/>
      <c r="BA26" s="3"/>
      <c r="BB26" s="8"/>
      <c r="BC26" s="4"/>
      <c r="BD26" s="4"/>
      <c r="BE26" s="3"/>
      <c r="BG26" s="4"/>
      <c r="BH26" s="4"/>
      <c r="BI26" s="3"/>
      <c r="BK26" s="4"/>
      <c r="BL26" s="4"/>
      <c r="BM26" s="3"/>
    </row>
    <row r="27" spans="1:65" ht="13" x14ac:dyDescent="0.3">
      <c r="A27" s="23">
        <f t="shared" si="3"/>
        <v>6800</v>
      </c>
      <c r="B27" s="80">
        <f t="shared" si="0"/>
        <v>681</v>
      </c>
      <c r="C27" s="42" t="s">
        <v>3</v>
      </c>
      <c r="D27" s="25">
        <v>0.99097222222222225</v>
      </c>
      <c r="E27" s="38"/>
      <c r="F27" s="38"/>
      <c r="H27" s="23">
        <f t="shared" si="4"/>
        <v>5800</v>
      </c>
      <c r="I27" s="23">
        <f t="shared" si="1"/>
        <v>1539</v>
      </c>
      <c r="J27" s="40" t="s">
        <v>3</v>
      </c>
      <c r="K27" s="76">
        <v>0.22222222222222221</v>
      </c>
      <c r="L27" s="38"/>
      <c r="M27" s="35"/>
      <c r="O27" s="11"/>
      <c r="P27" s="12"/>
      <c r="Q27" s="9"/>
      <c r="R27" s="52"/>
      <c r="T27" s="4"/>
      <c r="U27" s="3"/>
      <c r="V27" s="1"/>
      <c r="W27" s="4"/>
      <c r="X27" s="4"/>
      <c r="Y27" s="3"/>
      <c r="Z27" s="1"/>
      <c r="AA27" s="4"/>
      <c r="AB27" s="4"/>
      <c r="AC27" s="3"/>
      <c r="AD27" s="1"/>
      <c r="AE27" s="4"/>
      <c r="AF27" s="4"/>
      <c r="AG27" s="3"/>
      <c r="AH27" s="1"/>
      <c r="AI27" s="4"/>
      <c r="AJ27" s="4"/>
      <c r="AK27" s="3"/>
      <c r="AL27" s="1"/>
      <c r="AM27" s="4"/>
      <c r="AN27" s="4"/>
      <c r="AO27" s="3"/>
      <c r="AP27" s="1"/>
      <c r="AQ27" s="4"/>
      <c r="AR27" s="4"/>
      <c r="AS27" s="3"/>
      <c r="AT27" s="1"/>
      <c r="AU27" s="4"/>
      <c r="AV27" s="4"/>
      <c r="AW27" s="3"/>
      <c r="AX27" s="1"/>
      <c r="AY27" s="4"/>
      <c r="AZ27" s="4"/>
      <c r="BA27" s="3"/>
      <c r="BB27" s="1"/>
      <c r="BC27" s="4"/>
      <c r="BD27" s="4"/>
      <c r="BE27" s="3"/>
      <c r="BG27" s="4"/>
      <c r="BH27" s="4"/>
      <c r="BI27" s="3"/>
      <c r="BK27" s="4"/>
      <c r="BL27" s="4"/>
      <c r="BM27" s="3"/>
    </row>
    <row r="28" spans="1:65" ht="13" x14ac:dyDescent="0.3">
      <c r="A28" s="20">
        <f t="shared" si="3"/>
        <v>6775</v>
      </c>
      <c r="B28" s="81">
        <f t="shared" si="0"/>
        <v>697</v>
      </c>
      <c r="C28" s="39" t="s">
        <v>2</v>
      </c>
      <c r="D28" s="22">
        <v>0.99513888888888891</v>
      </c>
      <c r="E28" s="38"/>
      <c r="F28" s="38"/>
      <c r="H28" s="20">
        <f t="shared" si="4"/>
        <v>5775</v>
      </c>
      <c r="I28" s="82">
        <f t="shared" si="1"/>
        <v>1555</v>
      </c>
      <c r="J28" s="41" t="s">
        <v>2</v>
      </c>
      <c r="K28" s="25">
        <v>0.22569444444444445</v>
      </c>
      <c r="L28" s="38"/>
      <c r="M28" s="35"/>
      <c r="O28" s="11"/>
      <c r="P28" s="11"/>
      <c r="Q28" s="3"/>
      <c r="R28" s="52"/>
      <c r="S28" s="4"/>
      <c r="T28" s="4"/>
      <c r="U28" s="3"/>
      <c r="V28" s="1"/>
      <c r="W28" s="4"/>
      <c r="X28" s="4"/>
      <c r="Y28" s="3"/>
      <c r="Z28" s="1"/>
      <c r="AA28" s="4"/>
      <c r="AB28" s="4"/>
      <c r="AC28" s="3"/>
      <c r="AD28" s="1"/>
      <c r="AE28" s="4"/>
      <c r="AF28" s="4"/>
      <c r="AG28" s="3"/>
      <c r="AH28" s="1"/>
      <c r="AI28" s="4"/>
      <c r="AJ28" s="4"/>
      <c r="AK28" s="3"/>
      <c r="AL28" s="1"/>
      <c r="AM28" s="4"/>
      <c r="AN28" s="4"/>
      <c r="AO28" s="3"/>
      <c r="AP28" s="1"/>
      <c r="AQ28" s="4"/>
      <c r="AR28" s="4"/>
      <c r="AS28" s="3"/>
      <c r="AT28" s="1"/>
      <c r="AU28" s="4"/>
      <c r="AV28" s="4"/>
      <c r="AW28" s="3"/>
      <c r="AX28" s="1"/>
      <c r="AY28" s="4"/>
      <c r="AZ28" s="4"/>
      <c r="BA28" s="3"/>
      <c r="BB28" s="1"/>
      <c r="BC28" s="4"/>
      <c r="BD28" s="4"/>
      <c r="BE28" s="3"/>
      <c r="BG28" s="4"/>
      <c r="BH28" s="4"/>
      <c r="BI28" s="3"/>
      <c r="BK28" s="4"/>
      <c r="BL28" s="4"/>
      <c r="BM28" s="3"/>
    </row>
    <row r="29" spans="1:65" ht="13" x14ac:dyDescent="0.3">
      <c r="A29" s="23">
        <f t="shared" si="3"/>
        <v>6750</v>
      </c>
      <c r="B29" s="80">
        <f t="shared" si="0"/>
        <v>713</v>
      </c>
      <c r="C29" s="40" t="s">
        <v>3</v>
      </c>
      <c r="D29" s="22">
        <v>0.99861111111111101</v>
      </c>
      <c r="E29" s="38"/>
      <c r="F29" s="38"/>
      <c r="H29" s="23">
        <f t="shared" si="4"/>
        <v>5750</v>
      </c>
      <c r="I29" s="23">
        <f t="shared" si="1"/>
        <v>1571</v>
      </c>
      <c r="J29" s="42" t="s">
        <v>3</v>
      </c>
      <c r="K29" s="25">
        <v>0.2298611111111111</v>
      </c>
      <c r="L29" s="38"/>
      <c r="M29" s="35"/>
      <c r="O29" s="11"/>
      <c r="P29" s="12"/>
      <c r="Q29" s="9"/>
      <c r="R29" s="52"/>
      <c r="S29" s="4"/>
      <c r="T29" s="4"/>
      <c r="U29" s="3"/>
      <c r="V29" s="1"/>
      <c r="W29" s="4"/>
      <c r="X29" s="4"/>
      <c r="Y29" s="3"/>
      <c r="Z29" s="1"/>
      <c r="AA29" s="4"/>
      <c r="AB29" s="4"/>
      <c r="AC29" s="3"/>
      <c r="AD29" s="1"/>
      <c r="AE29" s="4"/>
      <c r="AF29" s="4"/>
      <c r="AG29" s="3"/>
      <c r="AH29" s="1"/>
      <c r="AI29" s="4"/>
      <c r="AJ29" s="4"/>
      <c r="AK29" s="3"/>
      <c r="AL29" s="1"/>
      <c r="AM29" s="4"/>
      <c r="AN29" s="4"/>
      <c r="AO29" s="3"/>
      <c r="AP29" s="1"/>
      <c r="AQ29" s="4"/>
      <c r="AR29" s="4"/>
      <c r="AS29" s="3"/>
      <c r="AT29" s="1"/>
      <c r="AU29" s="4"/>
      <c r="AV29" s="4"/>
      <c r="AW29" s="3"/>
      <c r="AX29" s="1"/>
      <c r="AY29" s="4"/>
      <c r="AZ29" s="4"/>
      <c r="BA29" s="3"/>
      <c r="BB29" s="1"/>
      <c r="BC29" s="4"/>
      <c r="BD29" s="4"/>
      <c r="BE29" s="3"/>
      <c r="BG29" s="4"/>
      <c r="BH29" s="4"/>
      <c r="BI29" s="3"/>
      <c r="BK29" s="4"/>
      <c r="BL29" s="4"/>
      <c r="BM29" s="3"/>
    </row>
    <row r="30" spans="1:65" ht="13" x14ac:dyDescent="0.3">
      <c r="A30" s="20">
        <f t="shared" si="3"/>
        <v>6725</v>
      </c>
      <c r="B30" s="81">
        <f t="shared" si="0"/>
        <v>729</v>
      </c>
      <c r="C30" s="41" t="s">
        <v>2</v>
      </c>
      <c r="D30" s="22">
        <v>2.0833333333333333E-3</v>
      </c>
      <c r="E30" s="38"/>
      <c r="F30" s="38"/>
      <c r="H30" s="20">
        <f t="shared" si="4"/>
        <v>5725</v>
      </c>
      <c r="I30" s="82">
        <f t="shared" si="1"/>
        <v>1587</v>
      </c>
      <c r="J30" s="39" t="s">
        <v>2</v>
      </c>
      <c r="K30" s="25">
        <v>0.23333333333333331</v>
      </c>
      <c r="L30" s="38"/>
      <c r="M30" s="35"/>
      <c r="O30" s="11"/>
      <c r="P30" s="11"/>
      <c r="Q30" s="3"/>
      <c r="R30" s="52"/>
      <c r="S30" s="6"/>
      <c r="T30" s="6"/>
      <c r="U30" s="2"/>
      <c r="V30" s="1"/>
      <c r="W30" s="6"/>
      <c r="X30" s="6"/>
      <c r="Y30" s="2"/>
      <c r="Z30" s="1"/>
      <c r="AA30" s="6"/>
      <c r="AB30" s="6"/>
      <c r="AC30" s="2"/>
      <c r="AD30" s="1"/>
      <c r="AE30" s="6"/>
      <c r="AF30" s="6"/>
      <c r="AG30" s="2"/>
      <c r="AH30" s="1"/>
      <c r="AI30" s="6"/>
      <c r="AJ30" s="6"/>
      <c r="AK30" s="2"/>
      <c r="AL30" s="1"/>
      <c r="AM30" s="6"/>
      <c r="AN30" s="6"/>
      <c r="AO30" s="2"/>
      <c r="AP30" s="1"/>
      <c r="AQ30" s="6"/>
      <c r="AR30" s="6"/>
      <c r="AS30" s="2"/>
      <c r="AT30" s="1"/>
      <c r="AU30" s="6"/>
      <c r="AV30" s="6"/>
      <c r="AW30" s="2"/>
      <c r="AX30" s="1"/>
      <c r="AY30" s="6"/>
      <c r="AZ30" s="6"/>
      <c r="BA30" s="2"/>
      <c r="BB30" s="1"/>
      <c r="BC30" s="6"/>
      <c r="BD30" s="6"/>
      <c r="BE30" s="2"/>
      <c r="BG30" s="6"/>
      <c r="BH30" s="6"/>
      <c r="BI30" s="2"/>
      <c r="BK30" s="6"/>
      <c r="BL30" s="6"/>
      <c r="BM30" s="2"/>
    </row>
    <row r="31" spans="1:65" ht="13" x14ac:dyDescent="0.3">
      <c r="A31" s="23">
        <f t="shared" si="3"/>
        <v>6700</v>
      </c>
      <c r="B31" s="80">
        <f t="shared" si="0"/>
        <v>745</v>
      </c>
      <c r="C31" s="42" t="s">
        <v>3</v>
      </c>
      <c r="D31" s="22">
        <v>5.5555555555555558E-3</v>
      </c>
      <c r="E31" s="38"/>
      <c r="F31" s="38"/>
      <c r="H31" s="23">
        <f t="shared" si="4"/>
        <v>5700</v>
      </c>
      <c r="I31" s="23">
        <f t="shared" si="1"/>
        <v>1603</v>
      </c>
      <c r="J31" s="40" t="s">
        <v>3</v>
      </c>
      <c r="K31" s="25">
        <v>0.23680555555555557</v>
      </c>
      <c r="L31" s="38"/>
      <c r="M31" s="35"/>
      <c r="O31" s="12"/>
      <c r="P31" s="12"/>
      <c r="Q31" s="9"/>
      <c r="R31" s="52"/>
      <c r="S31" s="6"/>
      <c r="T31" s="6"/>
      <c r="U31" s="2"/>
      <c r="V31" s="1"/>
      <c r="W31" s="6"/>
      <c r="X31" s="6"/>
      <c r="Y31" s="2"/>
      <c r="Z31" s="1"/>
      <c r="AA31" s="6"/>
      <c r="AB31" s="6"/>
      <c r="AC31" s="2"/>
      <c r="AD31" s="1"/>
      <c r="AE31" s="6"/>
      <c r="AF31" s="6"/>
      <c r="AG31" s="2"/>
      <c r="AH31" s="1"/>
      <c r="AI31" s="6"/>
      <c r="AJ31" s="6"/>
      <c r="AK31" s="2"/>
      <c r="AL31" s="1"/>
      <c r="AM31" s="6"/>
      <c r="AN31" s="6"/>
      <c r="AO31" s="2"/>
      <c r="AP31" s="1"/>
      <c r="AQ31" s="6"/>
      <c r="AR31" s="6"/>
      <c r="AS31" s="2"/>
      <c r="AT31" s="1"/>
      <c r="AU31" s="6"/>
      <c r="AV31" s="6"/>
      <c r="AW31" s="2"/>
      <c r="AX31" s="1"/>
      <c r="AY31" s="6"/>
      <c r="AZ31" s="6"/>
      <c r="BA31" s="2"/>
      <c r="BB31" s="1"/>
      <c r="BC31" s="6"/>
      <c r="BD31" s="6"/>
      <c r="BE31" s="2"/>
      <c r="BG31" s="6"/>
      <c r="BH31" s="6"/>
      <c r="BI31" s="2"/>
      <c r="BK31" s="6"/>
      <c r="BL31" s="6"/>
      <c r="BM31" s="2"/>
    </row>
    <row r="32" spans="1:65" ht="13" x14ac:dyDescent="0.3">
      <c r="A32" s="20">
        <f t="shared" si="3"/>
        <v>6675</v>
      </c>
      <c r="B32" s="81">
        <f t="shared" si="0"/>
        <v>761</v>
      </c>
      <c r="C32" s="39" t="s">
        <v>2</v>
      </c>
      <c r="D32" s="22">
        <v>9.0277777777777787E-3</v>
      </c>
      <c r="E32" s="38"/>
      <c r="F32" s="38"/>
      <c r="H32" s="20">
        <f t="shared" si="4"/>
        <v>5675</v>
      </c>
      <c r="I32" s="82">
        <f t="shared" si="1"/>
        <v>1619</v>
      </c>
      <c r="J32" s="41" t="s">
        <v>2</v>
      </c>
      <c r="K32" s="25">
        <v>0.24027777777777778</v>
      </c>
      <c r="L32" s="38"/>
      <c r="M32" s="35"/>
      <c r="O32" s="11"/>
      <c r="P32" s="11"/>
      <c r="Q32" s="3"/>
      <c r="R32" s="52"/>
      <c r="S32" s="6"/>
      <c r="T32" s="6"/>
      <c r="U32" s="2"/>
      <c r="V32" s="1"/>
      <c r="W32" s="6"/>
      <c r="X32" s="6"/>
      <c r="Y32" s="2"/>
      <c r="Z32" s="1"/>
      <c r="AA32" s="6"/>
      <c r="AB32" s="6"/>
      <c r="AC32" s="2"/>
      <c r="AD32" s="1"/>
      <c r="AE32" s="6"/>
      <c r="AF32" s="6"/>
      <c r="AG32" s="2"/>
      <c r="AH32" s="1"/>
      <c r="AI32" s="6"/>
      <c r="AJ32" s="6"/>
      <c r="AK32" s="2"/>
      <c r="AL32" s="1"/>
      <c r="AM32" s="6"/>
      <c r="AN32" s="6"/>
      <c r="AO32" s="2"/>
      <c r="AP32" s="1"/>
      <c r="AQ32" s="6"/>
      <c r="AR32" s="6"/>
      <c r="AS32" s="2"/>
      <c r="AT32" s="1"/>
      <c r="AU32" s="6"/>
      <c r="AV32" s="6"/>
      <c r="AW32" s="2"/>
      <c r="AX32" s="1"/>
      <c r="AY32" s="6"/>
      <c r="AZ32" s="6"/>
      <c r="BA32" s="2"/>
      <c r="BB32" s="1"/>
      <c r="BC32" s="6"/>
      <c r="BD32" s="6"/>
      <c r="BE32" s="2"/>
      <c r="BG32" s="6"/>
      <c r="BH32" s="6"/>
      <c r="BI32" s="2"/>
      <c r="BK32" s="6"/>
      <c r="BL32" s="6"/>
      <c r="BM32" s="2"/>
    </row>
    <row r="33" spans="1:65" ht="13" x14ac:dyDescent="0.3">
      <c r="A33" s="23">
        <f t="shared" si="3"/>
        <v>6650</v>
      </c>
      <c r="B33" s="80">
        <f t="shared" si="0"/>
        <v>777</v>
      </c>
      <c r="C33" s="40" t="s">
        <v>3</v>
      </c>
      <c r="D33" s="22">
        <v>1.3194444444444444E-2</v>
      </c>
      <c r="E33" s="38"/>
      <c r="F33" s="38"/>
      <c r="H33" s="23">
        <f t="shared" si="4"/>
        <v>5650</v>
      </c>
      <c r="I33" s="23">
        <f t="shared" si="1"/>
        <v>1635</v>
      </c>
      <c r="J33" s="42" t="s">
        <v>3</v>
      </c>
      <c r="K33" s="25">
        <v>0.24374999999999999</v>
      </c>
      <c r="L33" s="38"/>
      <c r="M33" s="35"/>
      <c r="O33" s="12"/>
      <c r="P33" s="12"/>
      <c r="Q33" s="9"/>
      <c r="R33" s="52"/>
      <c r="S33" s="6"/>
      <c r="T33" s="6"/>
      <c r="U33" s="2"/>
      <c r="V33" s="1"/>
      <c r="W33" s="6"/>
      <c r="X33" s="6"/>
      <c r="Y33" s="2"/>
      <c r="Z33" s="1"/>
      <c r="AA33" s="6"/>
      <c r="AB33" s="6"/>
      <c r="AC33" s="2"/>
      <c r="AD33" s="1"/>
      <c r="AE33" s="6"/>
      <c r="AF33" s="6"/>
      <c r="AG33" s="2"/>
      <c r="AH33" s="1"/>
      <c r="AI33" s="6"/>
      <c r="AJ33" s="6"/>
      <c r="AK33" s="2"/>
      <c r="AL33" s="1"/>
      <c r="AM33" s="6"/>
      <c r="AN33" s="6"/>
      <c r="AO33" s="2"/>
      <c r="AP33" s="1"/>
      <c r="AQ33" s="6"/>
      <c r="AR33" s="6"/>
      <c r="AS33" s="2"/>
      <c r="AT33" s="1"/>
      <c r="AU33" s="6"/>
      <c r="AV33" s="6"/>
      <c r="AW33" s="2"/>
      <c r="AX33" s="1"/>
      <c r="AY33" s="6"/>
      <c r="AZ33" s="6"/>
      <c r="BA33" s="2"/>
      <c r="BB33" s="1"/>
      <c r="BC33" s="6"/>
      <c r="BD33" s="6"/>
      <c r="BE33" s="2"/>
      <c r="BG33" s="6"/>
      <c r="BH33" s="6"/>
      <c r="BI33" s="2"/>
      <c r="BK33" s="6"/>
      <c r="BL33" s="6"/>
      <c r="BM33" s="2"/>
    </row>
    <row r="34" spans="1:65" ht="13" x14ac:dyDescent="0.3">
      <c r="A34" s="20">
        <f t="shared" si="3"/>
        <v>6625</v>
      </c>
      <c r="B34" s="81">
        <f t="shared" si="0"/>
        <v>793</v>
      </c>
      <c r="C34" s="41" t="s">
        <v>2</v>
      </c>
      <c r="D34" s="22">
        <v>1.6666666666666666E-2</v>
      </c>
      <c r="E34" s="38"/>
      <c r="F34" s="38"/>
      <c r="H34" s="20">
        <f t="shared" si="4"/>
        <v>5625</v>
      </c>
      <c r="I34" s="82">
        <f t="shared" si="1"/>
        <v>1651</v>
      </c>
      <c r="J34" s="39" t="s">
        <v>2</v>
      </c>
      <c r="K34" s="25">
        <v>0.24722222222222223</v>
      </c>
      <c r="L34" s="38"/>
      <c r="M34" s="35"/>
      <c r="N34" s="38"/>
      <c r="O34" s="72"/>
      <c r="P34" s="11"/>
      <c r="Q34" s="3"/>
      <c r="R34" s="52"/>
      <c r="S34" s="4"/>
      <c r="T34" s="4"/>
      <c r="U34" s="3"/>
      <c r="V34" s="8"/>
      <c r="W34" s="4"/>
      <c r="X34" s="4"/>
      <c r="Y34" s="3"/>
      <c r="Z34" s="8"/>
      <c r="AA34" s="4"/>
      <c r="AB34" s="4"/>
      <c r="AC34" s="3"/>
      <c r="AD34" s="8"/>
      <c r="AE34" s="4"/>
      <c r="AF34" s="4"/>
      <c r="AG34" s="3"/>
      <c r="AH34" s="8"/>
      <c r="AI34" s="4"/>
      <c r="AJ34" s="4"/>
      <c r="AK34" s="3"/>
      <c r="AL34" s="8"/>
      <c r="AM34" s="4"/>
      <c r="AN34" s="4"/>
      <c r="AO34" s="3"/>
      <c r="AP34" s="8"/>
      <c r="AQ34" s="4"/>
      <c r="AR34" s="4"/>
      <c r="AS34" s="3"/>
      <c r="AT34" s="8"/>
      <c r="AU34" s="4"/>
      <c r="AV34" s="4"/>
      <c r="AW34" s="3"/>
      <c r="AX34" s="8"/>
      <c r="AY34" s="4"/>
      <c r="AZ34" s="4"/>
      <c r="BA34" s="3"/>
      <c r="BB34" s="8"/>
      <c r="BC34" s="4"/>
      <c r="BD34" s="4"/>
      <c r="BE34" s="3"/>
      <c r="BG34" s="4"/>
      <c r="BH34" s="4"/>
      <c r="BI34" s="3"/>
      <c r="BK34" s="4"/>
      <c r="BL34" s="4"/>
      <c r="BM34" s="3"/>
    </row>
    <row r="35" spans="1:65" ht="13" x14ac:dyDescent="0.3">
      <c r="A35" s="23">
        <f t="shared" si="3"/>
        <v>6600</v>
      </c>
      <c r="B35" s="80">
        <f t="shared" si="0"/>
        <v>809</v>
      </c>
      <c r="C35" s="42" t="s">
        <v>3</v>
      </c>
      <c r="D35" s="22">
        <v>2.013888888888889E-2</v>
      </c>
      <c r="E35" s="38"/>
      <c r="F35" s="38"/>
      <c r="H35" s="23">
        <f t="shared" si="4"/>
        <v>5600</v>
      </c>
      <c r="I35" s="23">
        <f t="shared" si="1"/>
        <v>1667</v>
      </c>
      <c r="J35" s="40" t="s">
        <v>3</v>
      </c>
      <c r="K35" s="25">
        <v>0.25069444444444444</v>
      </c>
      <c r="L35" s="38"/>
      <c r="M35" s="35"/>
      <c r="N35" s="38"/>
      <c r="O35" s="12"/>
      <c r="P35" s="12"/>
      <c r="Q35" s="9"/>
      <c r="R35" s="52"/>
      <c r="S35" s="4"/>
      <c r="T35" s="4"/>
      <c r="U35" s="3"/>
      <c r="V35" s="1"/>
      <c r="W35" s="4"/>
      <c r="X35" s="4"/>
      <c r="Y35" s="3"/>
      <c r="Z35" s="1"/>
      <c r="AA35" s="4"/>
      <c r="AB35" s="4"/>
      <c r="AC35" s="3"/>
      <c r="AD35" s="1"/>
      <c r="AE35" s="4"/>
      <c r="AF35" s="4"/>
      <c r="AG35" s="3"/>
      <c r="AH35" s="1"/>
      <c r="AI35" s="4"/>
      <c r="AJ35" s="4"/>
      <c r="AK35" s="3"/>
      <c r="AL35" s="1"/>
      <c r="AM35" s="4"/>
      <c r="AN35" s="4"/>
      <c r="AO35" s="3"/>
      <c r="AP35" s="1"/>
      <c r="AQ35" s="4"/>
      <c r="AR35" s="4"/>
      <c r="AS35" s="3"/>
      <c r="AT35" s="1"/>
      <c r="AU35" s="4"/>
      <c r="AV35" s="4"/>
      <c r="AW35" s="3"/>
      <c r="AX35" s="1"/>
      <c r="AY35" s="4"/>
      <c r="AZ35" s="4"/>
      <c r="BA35" s="3"/>
      <c r="BB35" s="1"/>
      <c r="BC35" s="4"/>
      <c r="BD35" s="4"/>
      <c r="BE35" s="3"/>
      <c r="BG35" s="4"/>
      <c r="BH35" s="4"/>
      <c r="BI35" s="3"/>
      <c r="BK35" s="4"/>
      <c r="BL35" s="4"/>
      <c r="BM35" s="3"/>
    </row>
    <row r="36" spans="1:65" ht="13" x14ac:dyDescent="0.3">
      <c r="A36" s="20">
        <f t="shared" si="3"/>
        <v>6575</v>
      </c>
      <c r="B36" s="81">
        <f t="shared" si="0"/>
        <v>825</v>
      </c>
      <c r="C36" s="39" t="s">
        <v>2</v>
      </c>
      <c r="D36" s="22">
        <v>2.4305555555555556E-2</v>
      </c>
      <c r="E36" s="38"/>
      <c r="F36" s="38"/>
      <c r="H36" s="20">
        <f t="shared" si="4"/>
        <v>5575</v>
      </c>
      <c r="I36" s="82">
        <f t="shared" si="1"/>
        <v>1683</v>
      </c>
      <c r="J36" s="41" t="s">
        <v>2</v>
      </c>
      <c r="K36" s="25">
        <v>0.25416666666666665</v>
      </c>
      <c r="L36" s="38"/>
      <c r="M36" s="35"/>
      <c r="N36" s="38"/>
      <c r="O36" s="11"/>
      <c r="P36" s="11"/>
      <c r="Q36" s="3"/>
      <c r="R36" s="52"/>
      <c r="S36" s="4"/>
      <c r="T36" s="4"/>
      <c r="U36" s="3"/>
      <c r="V36" s="1"/>
      <c r="W36" s="4"/>
      <c r="X36" s="4"/>
      <c r="Y36" s="3"/>
      <c r="Z36" s="1"/>
      <c r="AA36" s="4"/>
      <c r="AB36" s="4"/>
      <c r="AC36" s="3"/>
      <c r="AD36" s="1"/>
      <c r="AE36" s="4"/>
      <c r="AF36" s="4"/>
      <c r="AG36" s="3"/>
      <c r="AH36" s="1"/>
      <c r="AI36" s="4"/>
      <c r="AJ36" s="4"/>
      <c r="AK36" s="3"/>
      <c r="AL36" s="1"/>
      <c r="AM36" s="4"/>
      <c r="AN36" s="4"/>
      <c r="AO36" s="3"/>
      <c r="AP36" s="1"/>
      <c r="AQ36" s="4"/>
      <c r="AR36" s="4"/>
      <c r="AS36" s="3"/>
      <c r="AT36" s="1"/>
      <c r="AU36" s="4"/>
      <c r="AV36" s="4"/>
      <c r="AW36" s="3"/>
      <c r="AX36" s="1"/>
      <c r="AY36" s="4"/>
      <c r="AZ36" s="4"/>
      <c r="BA36" s="3"/>
      <c r="BB36" s="1"/>
      <c r="BC36" s="4"/>
      <c r="BD36" s="4"/>
      <c r="BE36" s="3"/>
      <c r="BG36" s="4"/>
      <c r="BH36" s="4"/>
      <c r="BI36" s="3"/>
      <c r="BK36" s="4"/>
      <c r="BL36" s="4"/>
      <c r="BM36" s="3"/>
    </row>
    <row r="37" spans="1:65" ht="13" x14ac:dyDescent="0.3">
      <c r="A37" s="23">
        <f t="shared" si="3"/>
        <v>6550</v>
      </c>
      <c r="B37" s="80">
        <f t="shared" si="0"/>
        <v>841</v>
      </c>
      <c r="C37" s="40" t="s">
        <v>3</v>
      </c>
      <c r="D37" s="22">
        <v>2.7777777777777776E-2</v>
      </c>
      <c r="E37" s="38"/>
      <c r="F37" s="38"/>
      <c r="H37" s="23">
        <f t="shared" si="4"/>
        <v>5550</v>
      </c>
      <c r="I37" s="23">
        <f t="shared" si="1"/>
        <v>1699</v>
      </c>
      <c r="J37" s="42" t="s">
        <v>3</v>
      </c>
      <c r="K37" s="25">
        <v>0.25833333333333336</v>
      </c>
      <c r="L37" s="38"/>
      <c r="M37" s="35"/>
      <c r="N37" s="38"/>
      <c r="O37" s="12"/>
      <c r="P37" s="12"/>
      <c r="Q37" s="9"/>
      <c r="R37" s="52"/>
      <c r="S37" s="4"/>
      <c r="T37" s="4"/>
      <c r="U37" s="3"/>
      <c r="V37" s="1"/>
      <c r="W37" s="4"/>
      <c r="X37" s="4"/>
      <c r="Y37" s="3"/>
      <c r="Z37" s="1"/>
      <c r="AA37" s="4"/>
      <c r="AB37" s="4"/>
      <c r="AC37" s="3"/>
      <c r="AD37" s="1"/>
      <c r="AE37" s="4"/>
      <c r="AF37" s="4"/>
      <c r="AG37" s="3"/>
      <c r="AH37" s="1"/>
      <c r="AI37" s="4"/>
      <c r="AJ37" s="4"/>
      <c r="AK37" s="3"/>
      <c r="AL37" s="1"/>
      <c r="AM37" s="4"/>
      <c r="AN37" s="4"/>
      <c r="AO37" s="3"/>
      <c r="AP37" s="1"/>
      <c r="AQ37" s="4"/>
      <c r="AR37" s="4"/>
      <c r="AS37" s="3"/>
      <c r="AT37" s="1"/>
      <c r="AU37" s="4"/>
      <c r="AV37" s="4"/>
      <c r="AW37" s="3"/>
      <c r="AX37" s="1"/>
      <c r="AY37" s="4"/>
      <c r="AZ37" s="4"/>
      <c r="BA37" s="3"/>
      <c r="BB37" s="1"/>
      <c r="BC37" s="4"/>
      <c r="BD37" s="4"/>
      <c r="BE37" s="3"/>
      <c r="BG37" s="4"/>
      <c r="BH37" s="4"/>
      <c r="BI37" s="3"/>
      <c r="BK37" s="4"/>
      <c r="BL37" s="4"/>
      <c r="BM37" s="3"/>
    </row>
    <row r="38" spans="1:65" ht="13" x14ac:dyDescent="0.3">
      <c r="A38" s="20">
        <f t="shared" si="3"/>
        <v>6525</v>
      </c>
      <c r="B38" s="81">
        <f t="shared" si="0"/>
        <v>857</v>
      </c>
      <c r="C38" s="41" t="s">
        <v>2</v>
      </c>
      <c r="D38" s="22">
        <v>3.125E-2</v>
      </c>
      <c r="E38" s="38"/>
      <c r="F38" s="38"/>
      <c r="H38" s="20">
        <f t="shared" si="4"/>
        <v>5525</v>
      </c>
      <c r="I38" s="82">
        <f t="shared" si="1"/>
        <v>1715</v>
      </c>
      <c r="J38" s="39" t="s">
        <v>2</v>
      </c>
      <c r="K38" s="25">
        <v>0.26180555555555557</v>
      </c>
      <c r="L38" s="38"/>
      <c r="M38" s="35"/>
      <c r="N38" s="38"/>
      <c r="O38" s="11"/>
      <c r="P38" s="11"/>
      <c r="Q38" s="3"/>
      <c r="R38" s="52"/>
      <c r="S38" s="6"/>
      <c r="T38" s="6"/>
      <c r="U38" s="2"/>
      <c r="V38" s="1"/>
      <c r="W38" s="6"/>
      <c r="X38" s="6"/>
      <c r="Y38" s="2"/>
      <c r="Z38" s="1"/>
      <c r="AA38" s="6"/>
      <c r="AB38" s="6"/>
      <c r="AC38" s="2"/>
      <c r="AD38" s="1"/>
      <c r="AE38" s="6"/>
      <c r="AF38" s="6"/>
      <c r="AG38" s="2"/>
      <c r="AH38" s="1"/>
      <c r="AI38" s="6"/>
      <c r="AJ38" s="6"/>
      <c r="AK38" s="2"/>
      <c r="AL38" s="1"/>
      <c r="AM38" s="6"/>
      <c r="AN38" s="6"/>
      <c r="AO38" s="2"/>
      <c r="AP38" s="1"/>
      <c r="AQ38" s="6"/>
      <c r="AR38" s="6"/>
      <c r="AS38" s="2"/>
      <c r="AT38" s="1"/>
      <c r="AU38" s="6"/>
      <c r="AV38" s="6"/>
      <c r="AW38" s="2"/>
      <c r="AX38" s="1"/>
      <c r="AY38" s="6"/>
      <c r="AZ38" s="6"/>
      <c r="BA38" s="2"/>
      <c r="BB38" s="1"/>
      <c r="BC38" s="6"/>
      <c r="BD38" s="6"/>
      <c r="BE38" s="2"/>
      <c r="BG38" s="6"/>
      <c r="BH38" s="6"/>
      <c r="BI38" s="2"/>
      <c r="BK38" s="6"/>
      <c r="BL38" s="6"/>
      <c r="BM38" s="2"/>
    </row>
    <row r="39" spans="1:65" ht="13" x14ac:dyDescent="0.3">
      <c r="A39" s="23">
        <f t="shared" si="3"/>
        <v>6500</v>
      </c>
      <c r="B39" s="80">
        <f t="shared" si="0"/>
        <v>873</v>
      </c>
      <c r="C39" s="42" t="s">
        <v>3</v>
      </c>
      <c r="D39" s="22">
        <v>3.4722222222222224E-2</v>
      </c>
      <c r="E39" s="38"/>
      <c r="F39" s="38"/>
      <c r="H39" s="23">
        <f t="shared" si="4"/>
        <v>5500</v>
      </c>
      <c r="I39" s="23">
        <f t="shared" si="1"/>
        <v>1731</v>
      </c>
      <c r="J39" s="40" t="s">
        <v>3</v>
      </c>
      <c r="K39" s="22">
        <v>0.26527777777777778</v>
      </c>
      <c r="L39" s="38"/>
      <c r="M39" s="35"/>
      <c r="N39" s="38"/>
      <c r="O39" s="12"/>
      <c r="P39" s="12"/>
      <c r="Q39" s="9"/>
      <c r="R39" s="52"/>
      <c r="S39" s="6"/>
      <c r="T39" s="6"/>
      <c r="U39" s="2"/>
      <c r="V39" s="1"/>
      <c r="W39" s="6"/>
      <c r="X39" s="6"/>
      <c r="Y39" s="2"/>
      <c r="Z39" s="1"/>
      <c r="AA39" s="6"/>
      <c r="AB39" s="6"/>
      <c r="AC39" s="2"/>
      <c r="AD39" s="1"/>
      <c r="AE39" s="6"/>
      <c r="AF39" s="6"/>
      <c r="AG39" s="2"/>
      <c r="AH39" s="1"/>
      <c r="AI39" s="6"/>
      <c r="AJ39" s="6"/>
      <c r="AK39" s="2"/>
      <c r="AL39" s="1"/>
      <c r="AM39" s="6"/>
      <c r="AN39" s="6"/>
      <c r="AO39" s="2"/>
      <c r="AP39" s="1"/>
      <c r="AQ39" s="6"/>
      <c r="AR39" s="6"/>
      <c r="AS39" s="2"/>
      <c r="AT39" s="1"/>
      <c r="AU39" s="6"/>
      <c r="AV39" s="6"/>
      <c r="AW39" s="2"/>
      <c r="AX39" s="1"/>
      <c r="AY39" s="6"/>
      <c r="AZ39" s="6"/>
      <c r="BA39" s="2"/>
      <c r="BB39" s="1"/>
      <c r="BC39" s="6"/>
      <c r="BD39" s="6"/>
      <c r="BE39" s="2"/>
      <c r="BG39" s="6"/>
      <c r="BH39" s="6"/>
      <c r="BI39" s="2"/>
      <c r="BK39" s="6"/>
      <c r="BL39" s="6"/>
      <c r="BM39" s="2"/>
    </row>
    <row r="40" spans="1:65" ht="13" x14ac:dyDescent="0.3">
      <c r="A40" s="20">
        <f t="shared" si="3"/>
        <v>6475</v>
      </c>
      <c r="B40" s="81">
        <f t="shared" si="0"/>
        <v>889</v>
      </c>
      <c r="C40" s="39" t="s">
        <v>2</v>
      </c>
      <c r="D40" s="22">
        <v>3.8194444444444441E-2</v>
      </c>
      <c r="E40" s="38"/>
      <c r="F40" s="38"/>
      <c r="H40" s="20">
        <f t="shared" si="4"/>
        <v>5475</v>
      </c>
      <c r="I40" s="82">
        <f t="shared" si="1"/>
        <v>1747</v>
      </c>
      <c r="J40" s="41" t="s">
        <v>2</v>
      </c>
      <c r="K40" s="25">
        <v>0.26874999999999999</v>
      </c>
      <c r="L40" s="38"/>
      <c r="M40" s="35"/>
      <c r="N40" s="38"/>
      <c r="O40" s="11"/>
      <c r="P40" s="11"/>
      <c r="Q40" s="3"/>
      <c r="R40" s="52"/>
      <c r="S40" s="6"/>
      <c r="T40" s="6"/>
      <c r="U40" s="2"/>
      <c r="V40" s="1"/>
      <c r="W40" s="6"/>
      <c r="X40" s="6"/>
      <c r="Y40" s="2"/>
      <c r="Z40" s="1"/>
      <c r="AA40" s="6"/>
      <c r="AB40" s="6"/>
      <c r="AC40" s="2"/>
      <c r="AD40" s="1"/>
      <c r="AE40" s="6"/>
      <c r="AF40" s="6"/>
      <c r="AG40" s="2"/>
      <c r="AH40" s="1"/>
      <c r="AI40" s="6"/>
      <c r="AJ40" s="6"/>
      <c r="AK40" s="2"/>
      <c r="AL40" s="1"/>
      <c r="AM40" s="6"/>
      <c r="AN40" s="6"/>
      <c r="AO40" s="2"/>
      <c r="AP40" s="1"/>
      <c r="AQ40" s="6"/>
      <c r="AR40" s="6"/>
      <c r="AS40" s="2"/>
      <c r="AT40" s="1"/>
      <c r="AU40" s="6"/>
      <c r="AV40" s="6"/>
      <c r="AW40" s="2"/>
      <c r="AX40" s="1"/>
      <c r="AY40" s="6"/>
      <c r="AZ40" s="6"/>
      <c r="BA40" s="2"/>
      <c r="BB40" s="1"/>
      <c r="BC40" s="6"/>
      <c r="BD40" s="6"/>
      <c r="BE40" s="2"/>
      <c r="BG40" s="6"/>
      <c r="BH40" s="6"/>
      <c r="BI40" s="2"/>
      <c r="BK40" s="6"/>
      <c r="BL40" s="6"/>
      <c r="BM40" s="2"/>
    </row>
    <row r="41" spans="1:65" ht="13" x14ac:dyDescent="0.3">
      <c r="A41" s="23">
        <f t="shared" si="3"/>
        <v>6450</v>
      </c>
      <c r="B41" s="80">
        <f t="shared" si="0"/>
        <v>905</v>
      </c>
      <c r="C41" s="40" t="s">
        <v>3</v>
      </c>
      <c r="D41" s="22">
        <v>4.2361111111111106E-2</v>
      </c>
      <c r="E41" s="38"/>
      <c r="F41" s="38"/>
      <c r="H41" s="23">
        <f t="shared" si="4"/>
        <v>5450</v>
      </c>
      <c r="I41" s="23">
        <f t="shared" si="1"/>
        <v>1763</v>
      </c>
      <c r="J41" s="42" t="s">
        <v>3</v>
      </c>
      <c r="K41" s="25">
        <v>0.27291666666666664</v>
      </c>
      <c r="L41" s="38"/>
      <c r="M41" s="35"/>
      <c r="N41" s="38"/>
      <c r="O41" s="12"/>
      <c r="P41" s="12"/>
      <c r="Q41" s="9"/>
      <c r="R41" s="52"/>
      <c r="S41" s="6"/>
      <c r="T41" s="6"/>
      <c r="U41" s="2"/>
      <c r="V41" s="1"/>
      <c r="W41" s="6"/>
      <c r="X41" s="6"/>
      <c r="Y41" s="2"/>
      <c r="Z41" s="1"/>
      <c r="AA41" s="6"/>
      <c r="AB41" s="6"/>
      <c r="AC41" s="2"/>
      <c r="AD41" s="1"/>
      <c r="AE41" s="6"/>
      <c r="AF41" s="6"/>
      <c r="AG41" s="2"/>
      <c r="AH41" s="1"/>
      <c r="AI41" s="6"/>
      <c r="AJ41" s="6"/>
      <c r="AK41" s="2"/>
      <c r="AL41" s="1"/>
      <c r="AM41" s="6"/>
      <c r="AN41" s="6"/>
      <c r="AO41" s="2"/>
      <c r="AP41" s="1"/>
      <c r="AQ41" s="6"/>
      <c r="AR41" s="6"/>
      <c r="AS41" s="2"/>
      <c r="AT41" s="1"/>
      <c r="AU41" s="6"/>
      <c r="AV41" s="6"/>
      <c r="AW41" s="2"/>
      <c r="AX41" s="1"/>
      <c r="AY41" s="6"/>
      <c r="AZ41" s="6"/>
      <c r="BA41" s="2"/>
      <c r="BB41" s="1"/>
      <c r="BC41" s="6"/>
      <c r="BD41" s="6"/>
      <c r="BE41" s="2"/>
      <c r="BG41" s="6"/>
      <c r="BH41" s="6"/>
      <c r="BI41" s="2"/>
      <c r="BK41" s="6"/>
      <c r="BL41" s="6"/>
      <c r="BM41" s="2"/>
    </row>
    <row r="42" spans="1:65" ht="13" x14ac:dyDescent="0.3">
      <c r="A42" s="20">
        <f t="shared" si="3"/>
        <v>6425</v>
      </c>
      <c r="B42" s="81">
        <f t="shared" si="0"/>
        <v>921</v>
      </c>
      <c r="C42" s="41" t="s">
        <v>2</v>
      </c>
      <c r="D42" s="22">
        <v>4.5833333333333337E-2</v>
      </c>
      <c r="E42" s="38"/>
      <c r="F42" s="38"/>
      <c r="H42" s="20">
        <f t="shared" si="4"/>
        <v>5425</v>
      </c>
      <c r="I42" s="82">
        <f t="shared" si="1"/>
        <v>1779</v>
      </c>
      <c r="J42" s="39" t="s">
        <v>2</v>
      </c>
      <c r="K42" s="25">
        <v>0.27638888888888885</v>
      </c>
      <c r="L42" s="38"/>
      <c r="M42" s="35"/>
      <c r="N42" s="38"/>
      <c r="S42" s="4"/>
      <c r="T42" s="4"/>
      <c r="U42" s="3"/>
      <c r="V42" s="8"/>
      <c r="W42" s="4"/>
      <c r="X42" s="4"/>
      <c r="Y42" s="3"/>
      <c r="Z42" s="8"/>
      <c r="AA42" s="4"/>
      <c r="AB42" s="4"/>
      <c r="AC42" s="3"/>
      <c r="AD42" s="8"/>
      <c r="AE42" s="4"/>
      <c r="AF42" s="4"/>
      <c r="AG42" s="3"/>
      <c r="AH42" s="8"/>
      <c r="AI42" s="4"/>
      <c r="AJ42" s="4"/>
      <c r="AK42" s="3"/>
      <c r="AL42" s="8"/>
      <c r="AM42" s="4"/>
      <c r="AN42" s="4"/>
      <c r="AO42" s="3"/>
      <c r="AP42" s="8"/>
      <c r="AQ42" s="4"/>
      <c r="AR42" s="4"/>
      <c r="AS42" s="3"/>
      <c r="AT42" s="8"/>
      <c r="AU42" s="4"/>
      <c r="AV42" s="4"/>
      <c r="AW42" s="3"/>
      <c r="AX42" s="8"/>
      <c r="AY42" s="4"/>
      <c r="AZ42" s="4"/>
      <c r="BA42" s="3"/>
      <c r="BB42" s="8"/>
      <c r="BC42" s="4"/>
      <c r="BD42" s="4"/>
      <c r="BE42" s="3"/>
      <c r="BG42" s="4"/>
      <c r="BH42" s="4"/>
      <c r="BI42" s="3"/>
      <c r="BK42" s="4"/>
      <c r="BL42" s="4"/>
      <c r="BM42" s="3"/>
    </row>
    <row r="43" spans="1:65" ht="13" x14ac:dyDescent="0.3">
      <c r="A43" s="23">
        <f t="shared" si="3"/>
        <v>6400</v>
      </c>
      <c r="B43" s="80">
        <f t="shared" si="0"/>
        <v>937</v>
      </c>
      <c r="C43" s="42" t="s">
        <v>3</v>
      </c>
      <c r="D43" s="22">
        <v>4.9305555555555554E-2</v>
      </c>
      <c r="E43" s="38"/>
      <c r="F43" s="38"/>
      <c r="H43" s="23">
        <f t="shared" si="4"/>
        <v>5400</v>
      </c>
      <c r="I43" s="23">
        <f t="shared" si="1"/>
        <v>1795</v>
      </c>
      <c r="J43" s="40" t="s">
        <v>3</v>
      </c>
      <c r="K43" s="25">
        <v>0.27986111111111112</v>
      </c>
      <c r="L43" s="38"/>
      <c r="M43" s="35"/>
      <c r="N43" s="38"/>
      <c r="S43" s="4"/>
      <c r="T43" s="4"/>
      <c r="U43" s="3"/>
      <c r="V43" s="1"/>
      <c r="W43" s="4"/>
      <c r="X43" s="4"/>
      <c r="Y43" s="3"/>
      <c r="Z43" s="1"/>
      <c r="AA43" s="4"/>
      <c r="AB43" s="4"/>
      <c r="AC43" s="3"/>
      <c r="AD43" s="1"/>
      <c r="AE43" s="4"/>
      <c r="AF43" s="4"/>
      <c r="AG43" s="3"/>
      <c r="AH43" s="1"/>
      <c r="AI43" s="4"/>
      <c r="AJ43" s="4"/>
      <c r="AK43" s="3"/>
      <c r="AL43" s="1"/>
      <c r="AM43" s="4"/>
      <c r="AN43" s="4"/>
      <c r="AO43" s="3"/>
      <c r="AP43" s="1"/>
      <c r="AQ43" s="4"/>
      <c r="AR43" s="4"/>
      <c r="AS43" s="3"/>
      <c r="AT43" s="1"/>
      <c r="AU43" s="4"/>
      <c r="AV43" s="4"/>
      <c r="AW43" s="3"/>
      <c r="AX43" s="1"/>
      <c r="AY43" s="4"/>
      <c r="AZ43" s="4"/>
      <c r="BA43" s="3"/>
      <c r="BB43" s="1"/>
      <c r="BC43" s="4"/>
      <c r="BD43" s="4"/>
      <c r="BE43" s="3"/>
      <c r="BG43" s="4"/>
      <c r="BH43" s="4"/>
      <c r="BI43" s="3"/>
      <c r="BK43" s="4"/>
      <c r="BL43" s="4"/>
      <c r="BM43" s="3"/>
    </row>
    <row r="44" spans="1:65" ht="13" x14ac:dyDescent="0.3">
      <c r="A44" s="20">
        <f t="shared" si="3"/>
        <v>6375</v>
      </c>
      <c r="B44" s="81">
        <f t="shared" si="0"/>
        <v>953</v>
      </c>
      <c r="C44" s="39" t="s">
        <v>2</v>
      </c>
      <c r="D44" s="22">
        <v>5.347222222222222E-2</v>
      </c>
      <c r="E44" s="38"/>
      <c r="F44" s="38"/>
      <c r="H44" s="20">
        <f t="shared" si="4"/>
        <v>5375</v>
      </c>
      <c r="I44" s="82">
        <f t="shared" si="1"/>
        <v>1811</v>
      </c>
      <c r="J44" s="41" t="s">
        <v>2</v>
      </c>
      <c r="K44" s="25">
        <v>0.28333333333333333</v>
      </c>
      <c r="L44" s="38"/>
      <c r="M44" s="35"/>
      <c r="N44" s="38"/>
      <c r="S44" s="4"/>
      <c r="T44" s="4"/>
      <c r="U44" s="3"/>
      <c r="V44" s="1"/>
      <c r="W44" s="4"/>
      <c r="X44" s="4"/>
      <c r="Y44" s="3"/>
      <c r="Z44" s="1"/>
      <c r="AA44" s="4"/>
      <c r="AB44" s="4"/>
      <c r="AC44" s="3"/>
      <c r="AD44" s="1"/>
      <c r="AE44" s="4"/>
      <c r="AF44" s="4"/>
      <c r="AG44" s="3"/>
      <c r="AH44" s="1"/>
      <c r="AI44" s="4"/>
      <c r="AJ44" s="4"/>
      <c r="AK44" s="3"/>
      <c r="AL44" s="1"/>
      <c r="AM44" s="4"/>
      <c r="AN44" s="4"/>
      <c r="AO44" s="3"/>
      <c r="AP44" s="1"/>
      <c r="AQ44" s="4"/>
      <c r="AR44" s="4"/>
      <c r="AS44" s="3"/>
      <c r="AT44" s="1"/>
      <c r="AU44" s="4"/>
      <c r="AV44" s="4"/>
      <c r="AW44" s="3"/>
      <c r="AX44" s="1"/>
      <c r="AY44" s="4"/>
      <c r="AZ44" s="4"/>
      <c r="BA44" s="3"/>
      <c r="BB44" s="1"/>
      <c r="BC44" s="4"/>
      <c r="BD44" s="4"/>
      <c r="BE44" s="3"/>
      <c r="BG44" s="4"/>
      <c r="BH44" s="4"/>
      <c r="BI44" s="3"/>
      <c r="BK44" s="4"/>
      <c r="BL44" s="4"/>
      <c r="BM44" s="3"/>
    </row>
    <row r="45" spans="1:65" ht="13" x14ac:dyDescent="0.3">
      <c r="A45" s="23">
        <f t="shared" si="3"/>
        <v>6350</v>
      </c>
      <c r="B45" s="80">
        <f t="shared" si="0"/>
        <v>969</v>
      </c>
      <c r="C45" s="40" t="s">
        <v>3</v>
      </c>
      <c r="D45" s="22">
        <v>5.7638888888888885E-2</v>
      </c>
      <c r="E45" s="38"/>
      <c r="F45" s="38"/>
      <c r="H45" s="23">
        <f t="shared" si="4"/>
        <v>5350</v>
      </c>
      <c r="I45" s="23">
        <f t="shared" si="1"/>
        <v>1827</v>
      </c>
      <c r="J45" s="42" t="s">
        <v>3</v>
      </c>
      <c r="K45" s="25">
        <v>0.28680555555555554</v>
      </c>
      <c r="L45" s="38"/>
      <c r="M45" s="35"/>
      <c r="N45" s="38"/>
      <c r="S45" s="4"/>
      <c r="T45" s="4"/>
      <c r="U45" s="3"/>
      <c r="V45" s="1"/>
      <c r="W45" s="4"/>
      <c r="X45" s="4"/>
      <c r="Y45" s="3"/>
      <c r="Z45" s="1"/>
      <c r="AA45" s="4"/>
      <c r="AB45" s="4"/>
      <c r="AC45" s="3"/>
      <c r="AD45" s="1"/>
      <c r="AE45" s="4"/>
      <c r="AF45" s="4"/>
      <c r="AG45" s="3"/>
      <c r="AH45" s="1"/>
      <c r="AI45" s="4"/>
      <c r="AJ45" s="4"/>
      <c r="AK45" s="3"/>
      <c r="AL45" s="1"/>
      <c r="AM45" s="4"/>
      <c r="AN45" s="4"/>
      <c r="AO45" s="3"/>
      <c r="AP45" s="1"/>
      <c r="AQ45" s="4"/>
      <c r="AR45" s="4"/>
      <c r="AS45" s="3"/>
      <c r="AT45" s="1"/>
      <c r="AU45" s="4"/>
      <c r="AV45" s="4"/>
      <c r="AW45" s="3"/>
      <c r="AX45" s="1"/>
      <c r="AY45" s="4"/>
      <c r="AZ45" s="4"/>
      <c r="BA45" s="3"/>
      <c r="BB45" s="1"/>
      <c r="BC45" s="4"/>
      <c r="BD45" s="4"/>
      <c r="BE45" s="3"/>
      <c r="BG45" s="4"/>
      <c r="BH45" s="4"/>
      <c r="BI45" s="3"/>
      <c r="BK45" s="4"/>
      <c r="BL45" s="4"/>
      <c r="BM45" s="3"/>
    </row>
    <row r="46" spans="1:65" ht="13" x14ac:dyDescent="0.3">
      <c r="A46" s="20">
        <f t="shared" si="3"/>
        <v>6325</v>
      </c>
      <c r="B46" s="81">
        <f t="shared" si="0"/>
        <v>985</v>
      </c>
      <c r="C46" s="41" t="s">
        <v>2</v>
      </c>
      <c r="D46" s="22">
        <v>6.1111111111111116E-2</v>
      </c>
      <c r="E46" s="38"/>
      <c r="F46" s="38"/>
      <c r="H46" s="20">
        <f t="shared" si="4"/>
        <v>5325</v>
      </c>
      <c r="I46" s="82">
        <f t="shared" si="1"/>
        <v>1843</v>
      </c>
      <c r="J46" s="39" t="s">
        <v>2</v>
      </c>
      <c r="K46" s="25">
        <v>0.2902777777777778</v>
      </c>
      <c r="L46" s="38"/>
      <c r="M46" s="35"/>
      <c r="N46" s="38"/>
      <c r="S46" s="6"/>
      <c r="T46" s="6"/>
      <c r="U46" s="2"/>
      <c r="V46" s="1"/>
      <c r="W46" s="6"/>
      <c r="X46" s="6"/>
      <c r="Y46" s="2"/>
      <c r="Z46" s="1"/>
      <c r="AA46" s="6"/>
      <c r="AB46" s="6"/>
      <c r="AC46" s="2"/>
      <c r="AD46" s="1"/>
      <c r="AE46" s="6"/>
      <c r="AF46" s="6"/>
      <c r="AG46" s="2"/>
      <c r="AH46" s="1"/>
      <c r="AI46" s="6"/>
      <c r="AJ46" s="6"/>
      <c r="AK46" s="2"/>
      <c r="AL46" s="1"/>
      <c r="AM46" s="6"/>
      <c r="AN46" s="6"/>
      <c r="AO46" s="2"/>
      <c r="AP46" s="1"/>
      <c r="AQ46" s="6"/>
      <c r="AR46" s="6"/>
      <c r="AS46" s="2"/>
      <c r="AT46" s="1"/>
      <c r="AU46" s="6"/>
      <c r="AV46" s="6"/>
      <c r="AW46" s="2"/>
      <c r="AX46" s="1"/>
      <c r="AY46" s="6"/>
      <c r="AZ46" s="6"/>
      <c r="BA46" s="2"/>
      <c r="BB46" s="1"/>
      <c r="BC46" s="6"/>
      <c r="BD46" s="6"/>
      <c r="BE46" s="2"/>
      <c r="BG46" s="6"/>
      <c r="BH46" s="6"/>
      <c r="BI46" s="2"/>
      <c r="BK46" s="6"/>
      <c r="BL46" s="6"/>
      <c r="BM46" s="2"/>
    </row>
    <row r="47" spans="1:65" ht="13" x14ac:dyDescent="0.3">
      <c r="A47" s="23">
        <f t="shared" si="3"/>
        <v>6300</v>
      </c>
      <c r="B47" s="80">
        <f t="shared" si="0"/>
        <v>1001</v>
      </c>
      <c r="C47" s="42" t="s">
        <v>3</v>
      </c>
      <c r="D47" s="22">
        <v>6.458333333333334E-2</v>
      </c>
      <c r="E47" s="38"/>
      <c r="F47" s="38"/>
      <c r="H47" s="23">
        <f t="shared" si="4"/>
        <v>5300</v>
      </c>
      <c r="I47" s="23">
        <f t="shared" si="1"/>
        <v>1859</v>
      </c>
      <c r="J47" s="40" t="s">
        <v>3</v>
      </c>
      <c r="K47" s="25">
        <v>0.29444444444444445</v>
      </c>
      <c r="L47" s="38"/>
      <c r="M47" s="35"/>
      <c r="N47" s="38"/>
      <c r="S47" s="6"/>
      <c r="T47" s="6"/>
      <c r="U47" s="2"/>
      <c r="V47" s="1"/>
      <c r="W47" s="6"/>
      <c r="X47" s="6"/>
      <c r="Y47" s="2"/>
      <c r="Z47" s="1"/>
      <c r="AA47" s="6"/>
      <c r="AB47" s="6"/>
      <c r="AC47" s="2"/>
      <c r="AD47" s="1"/>
      <c r="AE47" s="6"/>
      <c r="AF47" s="6"/>
      <c r="AG47" s="2"/>
      <c r="AH47" s="1"/>
      <c r="AI47" s="6"/>
      <c r="AJ47" s="6"/>
      <c r="AK47" s="2"/>
      <c r="AL47" s="1"/>
      <c r="AM47" s="6"/>
      <c r="AN47" s="6"/>
      <c r="AO47" s="2"/>
      <c r="AP47" s="1"/>
      <c r="AQ47" s="6"/>
      <c r="AR47" s="6"/>
      <c r="AS47" s="2"/>
      <c r="AT47" s="1"/>
      <c r="AU47" s="6"/>
      <c r="AV47" s="6"/>
      <c r="AW47" s="2"/>
      <c r="AX47" s="1"/>
      <c r="AY47" s="6"/>
      <c r="AZ47" s="6"/>
      <c r="BA47" s="2"/>
      <c r="BB47" s="1"/>
      <c r="BC47" s="6"/>
      <c r="BD47" s="6"/>
      <c r="BE47" s="2"/>
      <c r="BG47" s="6"/>
      <c r="BH47" s="6"/>
      <c r="BI47" s="2"/>
      <c r="BK47" s="6"/>
      <c r="BL47" s="6"/>
      <c r="BM47" s="2"/>
    </row>
    <row r="48" spans="1:65" ht="13" x14ac:dyDescent="0.3">
      <c r="E48" s="38"/>
      <c r="F48" s="38"/>
      <c r="H48" s="20">
        <f t="shared" si="4"/>
        <v>5275</v>
      </c>
      <c r="I48" s="82">
        <f t="shared" si="1"/>
        <v>1875</v>
      </c>
      <c r="J48" s="41" t="s">
        <v>2</v>
      </c>
      <c r="K48" s="25">
        <v>0.29791666666666666</v>
      </c>
      <c r="L48" s="38"/>
      <c r="M48" s="35"/>
      <c r="N48" s="38"/>
      <c r="S48" s="6"/>
      <c r="T48" s="6"/>
      <c r="U48" s="2"/>
      <c r="V48" s="1"/>
      <c r="W48" s="6"/>
      <c r="X48" s="6"/>
      <c r="Y48" s="2"/>
      <c r="Z48" s="1"/>
      <c r="AA48" s="6"/>
      <c r="AB48" s="6"/>
      <c r="AC48" s="2"/>
      <c r="AD48" s="1"/>
      <c r="AE48" s="6"/>
      <c r="AF48" s="6"/>
      <c r="AG48" s="2"/>
      <c r="AH48" s="1"/>
      <c r="AI48" s="6"/>
      <c r="AJ48" s="6"/>
      <c r="AK48" s="2"/>
      <c r="AL48" s="1"/>
      <c r="AM48" s="6"/>
      <c r="AN48" s="6"/>
      <c r="AO48" s="2"/>
      <c r="AP48" s="1"/>
      <c r="AQ48" s="6"/>
      <c r="AR48" s="6"/>
      <c r="AS48" s="2"/>
      <c r="AT48" s="1"/>
      <c r="AU48" s="6"/>
      <c r="AV48" s="6"/>
      <c r="AW48" s="2"/>
      <c r="AX48" s="1"/>
      <c r="AY48" s="6"/>
      <c r="AZ48" s="6"/>
      <c r="BA48" s="2"/>
      <c r="BB48" s="1"/>
      <c r="BC48" s="6"/>
      <c r="BD48" s="6"/>
      <c r="BE48" s="2"/>
      <c r="BG48" s="6"/>
      <c r="BH48" s="6"/>
      <c r="BI48" s="2"/>
      <c r="BK48" s="6"/>
      <c r="BL48" s="6"/>
      <c r="BM48" s="2"/>
    </row>
    <row r="49" spans="5:65" ht="13" x14ac:dyDescent="0.3">
      <c r="E49" s="38"/>
      <c r="F49" s="38"/>
      <c r="H49" s="23">
        <f t="shared" si="4"/>
        <v>5250</v>
      </c>
      <c r="I49" s="23">
        <f t="shared" si="1"/>
        <v>1891</v>
      </c>
      <c r="J49" s="42" t="s">
        <v>3</v>
      </c>
      <c r="K49" s="25">
        <v>0.30138888888888887</v>
      </c>
      <c r="L49" s="38"/>
      <c r="M49" s="35"/>
      <c r="N49" s="38"/>
      <c r="O49" s="85"/>
      <c r="P49" s="93"/>
      <c r="S49" s="6"/>
      <c r="T49" s="6"/>
      <c r="U49" s="2"/>
      <c r="V49" s="1"/>
      <c r="W49" s="6"/>
      <c r="X49" s="6"/>
      <c r="Y49" s="2"/>
      <c r="Z49" s="1"/>
      <c r="AA49" s="6"/>
      <c r="AB49" s="6"/>
      <c r="AC49" s="2"/>
      <c r="AD49" s="1"/>
      <c r="AE49" s="6"/>
      <c r="AF49" s="6"/>
      <c r="AG49" s="2"/>
      <c r="AH49" s="1"/>
      <c r="AI49" s="6"/>
      <c r="AJ49" s="6"/>
      <c r="AK49" s="2"/>
      <c r="AL49" s="1"/>
      <c r="AM49" s="6"/>
      <c r="AN49" s="6"/>
      <c r="AO49" s="2"/>
      <c r="AP49" s="1"/>
      <c r="AQ49" s="6"/>
      <c r="AR49" s="6"/>
      <c r="AS49" s="2"/>
      <c r="AT49" s="1"/>
      <c r="AU49" s="6"/>
      <c r="AV49" s="6"/>
      <c r="AW49" s="2"/>
      <c r="AX49" s="1"/>
      <c r="AY49" s="6"/>
      <c r="AZ49" s="6"/>
      <c r="BA49" s="2"/>
      <c r="BB49" s="1"/>
      <c r="BC49" s="6"/>
      <c r="BD49" s="6"/>
      <c r="BE49" s="2"/>
      <c r="BG49" s="6"/>
      <c r="BH49" s="6"/>
      <c r="BI49" s="2"/>
      <c r="BK49" s="6"/>
      <c r="BL49" s="6"/>
      <c r="BM49" s="2"/>
    </row>
    <row r="50" spans="5:65" ht="13" x14ac:dyDescent="0.3">
      <c r="H50" s="28"/>
      <c r="I50" s="29"/>
      <c r="J50" s="30"/>
      <c r="K50" s="31"/>
      <c r="L50" s="38"/>
    </row>
    <row r="51" spans="5:65" ht="13" x14ac:dyDescent="0.3">
      <c r="H51" s="29"/>
      <c r="I51" s="28"/>
      <c r="J51" s="32"/>
      <c r="K51" s="33"/>
      <c r="L51" s="38"/>
    </row>
    <row r="52" spans="5:65" x14ac:dyDescent="0.25">
      <c r="H52" s="33"/>
      <c r="I52" s="33"/>
      <c r="J52" s="33"/>
      <c r="K52" s="33"/>
      <c r="L52" s="38"/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22"/>
  <sheetViews>
    <sheetView tabSelected="1" topLeftCell="A7" workbookViewId="0">
      <selection activeCell="J5" sqref="J5"/>
    </sheetView>
  </sheetViews>
  <sheetFormatPr defaultRowHeight="12.5" x14ac:dyDescent="0.25"/>
  <cols>
    <col min="3" max="3" width="14.453125" customWidth="1"/>
    <col min="4" max="4" width="13.54296875" customWidth="1"/>
    <col min="5" max="5" width="10.81640625" bestFit="1" customWidth="1"/>
    <col min="6" max="6" width="11.26953125" customWidth="1"/>
    <col min="7" max="7" width="13" customWidth="1"/>
    <col min="8" max="8" width="12.81640625" customWidth="1"/>
  </cols>
  <sheetData>
    <row r="4" spans="2:12" ht="13" thickBot="1" x14ac:dyDescent="0.3"/>
    <row r="5" spans="2:12" ht="54" customHeight="1" thickBot="1" x14ac:dyDescent="0.3">
      <c r="B5" s="103" t="s">
        <v>40</v>
      </c>
      <c r="C5" s="102" t="s">
        <v>41</v>
      </c>
      <c r="D5" s="100" t="s">
        <v>42</v>
      </c>
      <c r="E5" s="100" t="s">
        <v>58</v>
      </c>
      <c r="F5" s="100" t="s">
        <v>59</v>
      </c>
      <c r="G5" s="100" t="s">
        <v>60</v>
      </c>
      <c r="H5" s="101" t="s">
        <v>61</v>
      </c>
      <c r="I5" s="96"/>
      <c r="J5" s="96"/>
      <c r="K5" s="96"/>
      <c r="L5" s="96"/>
    </row>
    <row r="6" spans="2:12" ht="17.5" x14ac:dyDescent="0.35">
      <c r="B6" s="113" t="s">
        <v>43</v>
      </c>
      <c r="C6" s="114">
        <v>1474</v>
      </c>
      <c r="D6" s="115">
        <v>2561</v>
      </c>
      <c r="E6" s="115">
        <v>7275</v>
      </c>
      <c r="F6" s="115">
        <v>5650</v>
      </c>
      <c r="G6" s="115">
        <v>7300</v>
      </c>
      <c r="H6" s="116">
        <v>5400</v>
      </c>
    </row>
    <row r="7" spans="2:12" ht="18" thickBot="1" x14ac:dyDescent="0.4">
      <c r="B7" s="117" t="s">
        <v>44</v>
      </c>
      <c r="C7" s="118">
        <v>2577</v>
      </c>
      <c r="D7" s="119">
        <v>3088</v>
      </c>
      <c r="E7" s="119">
        <v>5625</v>
      </c>
      <c r="F7" s="119">
        <v>4900</v>
      </c>
      <c r="G7" s="119">
        <v>7300</v>
      </c>
      <c r="H7" s="120">
        <v>5400</v>
      </c>
    </row>
    <row r="8" spans="2:12" ht="17.5" x14ac:dyDescent="0.35">
      <c r="B8" s="97" t="s">
        <v>45</v>
      </c>
      <c r="C8" s="107">
        <v>3107</v>
      </c>
      <c r="D8" s="108">
        <v>3715</v>
      </c>
      <c r="E8" s="108">
        <v>7275</v>
      </c>
      <c r="F8" s="108">
        <v>6400</v>
      </c>
      <c r="G8" s="108">
        <v>7250</v>
      </c>
      <c r="H8" s="109">
        <v>5350</v>
      </c>
    </row>
    <row r="9" spans="2:12" ht="17.5" x14ac:dyDescent="0.35">
      <c r="B9" s="99" t="s">
        <v>46</v>
      </c>
      <c r="C9" s="110">
        <v>3</v>
      </c>
      <c r="D9" s="111">
        <v>450</v>
      </c>
      <c r="E9" s="111">
        <v>6375</v>
      </c>
      <c r="F9" s="111">
        <v>5625</v>
      </c>
      <c r="G9" s="111">
        <v>7250</v>
      </c>
      <c r="H9" s="112">
        <v>5350</v>
      </c>
    </row>
    <row r="10" spans="2:12" ht="18" thickBot="1" x14ac:dyDescent="0.4">
      <c r="B10" s="98" t="s">
        <v>47</v>
      </c>
      <c r="C10" s="104">
        <v>758</v>
      </c>
      <c r="D10" s="105">
        <v>1397</v>
      </c>
      <c r="E10" s="105">
        <v>5825</v>
      </c>
      <c r="F10" s="105">
        <v>4900</v>
      </c>
      <c r="G10" s="105">
        <v>7250</v>
      </c>
      <c r="H10" s="106">
        <v>5350</v>
      </c>
    </row>
    <row r="11" spans="2:12" ht="17.5" x14ac:dyDescent="0.35">
      <c r="B11" s="121" t="s">
        <v>48</v>
      </c>
      <c r="C11" s="122">
        <v>547</v>
      </c>
      <c r="D11" s="123">
        <v>894</v>
      </c>
      <c r="E11" s="123">
        <v>7275</v>
      </c>
      <c r="F11" s="123">
        <v>6800</v>
      </c>
      <c r="G11" s="123">
        <v>7300</v>
      </c>
      <c r="H11" s="124">
        <v>6200</v>
      </c>
    </row>
    <row r="12" spans="2:12" ht="17.5" x14ac:dyDescent="0.35">
      <c r="B12" s="125" t="s">
        <v>49</v>
      </c>
      <c r="C12" s="126">
        <v>899</v>
      </c>
      <c r="D12" s="127">
        <v>1666</v>
      </c>
      <c r="E12" s="127">
        <v>6775</v>
      </c>
      <c r="F12" s="127">
        <v>5650</v>
      </c>
      <c r="G12" s="127">
        <v>7300</v>
      </c>
      <c r="H12" s="128">
        <v>6200</v>
      </c>
    </row>
    <row r="13" spans="2:12" ht="18" thickBot="1" x14ac:dyDescent="0.4">
      <c r="B13" s="117">
        <v>3</v>
      </c>
      <c r="C13" s="118">
        <v>1678</v>
      </c>
      <c r="D13" s="119">
        <v>2189</v>
      </c>
      <c r="E13" s="119">
        <v>5625</v>
      </c>
      <c r="F13" s="119">
        <v>4900</v>
      </c>
      <c r="G13" s="119">
        <v>7300</v>
      </c>
      <c r="H13" s="120">
        <v>6200</v>
      </c>
    </row>
    <row r="14" spans="2:12" ht="17.5" x14ac:dyDescent="0.35">
      <c r="B14" s="99" t="s">
        <v>50</v>
      </c>
      <c r="C14" s="110">
        <v>91</v>
      </c>
      <c r="D14" s="111">
        <v>890</v>
      </c>
      <c r="E14" s="111">
        <v>7275</v>
      </c>
      <c r="F14" s="111">
        <v>6100</v>
      </c>
      <c r="G14" s="111">
        <v>7250</v>
      </c>
      <c r="H14" s="112">
        <v>6150</v>
      </c>
    </row>
    <row r="15" spans="2:12" ht="17.5" x14ac:dyDescent="0.35">
      <c r="B15" s="99" t="s">
        <v>51</v>
      </c>
      <c r="C15" s="110">
        <v>891</v>
      </c>
      <c r="D15" s="111">
        <v>1690</v>
      </c>
      <c r="E15" s="111">
        <v>6075</v>
      </c>
      <c r="F15" s="111">
        <v>4900</v>
      </c>
      <c r="G15" s="111">
        <v>7250</v>
      </c>
      <c r="H15" s="112">
        <v>6150</v>
      </c>
    </row>
    <row r="16" spans="2:12" ht="18" thickBot="1" x14ac:dyDescent="0.4">
      <c r="B16" s="98" t="s">
        <v>52</v>
      </c>
      <c r="C16" s="104">
        <v>1691</v>
      </c>
      <c r="D16" s="105">
        <v>1994</v>
      </c>
      <c r="E16" s="105">
        <v>5175</v>
      </c>
      <c r="F16" s="105">
        <v>4900</v>
      </c>
      <c r="G16" s="105">
        <v>7250</v>
      </c>
      <c r="H16" s="106">
        <v>6150</v>
      </c>
    </row>
    <row r="17" spans="2:8" ht="17.5" x14ac:dyDescent="0.35">
      <c r="B17" s="121">
        <v>5</v>
      </c>
      <c r="C17" s="122">
        <v>6</v>
      </c>
      <c r="D17" s="123">
        <v>805</v>
      </c>
      <c r="E17" s="123">
        <v>7275</v>
      </c>
      <c r="F17" s="123">
        <v>6100</v>
      </c>
      <c r="G17" s="123">
        <v>6300</v>
      </c>
      <c r="H17" s="124">
        <v>5200</v>
      </c>
    </row>
    <row r="18" spans="2:8" ht="18" thickBot="1" x14ac:dyDescent="0.4">
      <c r="B18" s="117" t="s">
        <v>53</v>
      </c>
      <c r="C18" s="118">
        <v>806</v>
      </c>
      <c r="D18" s="119">
        <v>1605</v>
      </c>
      <c r="E18" s="119">
        <v>6075</v>
      </c>
      <c r="F18" s="119">
        <v>4900</v>
      </c>
      <c r="G18" s="119">
        <v>6300</v>
      </c>
      <c r="H18" s="120">
        <v>5200</v>
      </c>
    </row>
    <row r="19" spans="2:8" ht="17.5" x14ac:dyDescent="0.35">
      <c r="B19" s="97" t="s">
        <v>54</v>
      </c>
      <c r="C19" s="107">
        <v>189</v>
      </c>
      <c r="D19" s="108">
        <v>413</v>
      </c>
      <c r="E19" s="108">
        <v>7275</v>
      </c>
      <c r="F19" s="108">
        <v>7025</v>
      </c>
      <c r="G19" s="108">
        <v>6250</v>
      </c>
      <c r="H19" s="109">
        <v>5150</v>
      </c>
    </row>
    <row r="20" spans="2:8" ht="17.5" x14ac:dyDescent="0.35">
      <c r="B20" s="99" t="s">
        <v>55</v>
      </c>
      <c r="C20" s="110">
        <v>473</v>
      </c>
      <c r="D20" s="111">
        <v>1080</v>
      </c>
      <c r="E20" s="111">
        <v>7075</v>
      </c>
      <c r="F20" s="111">
        <v>6200</v>
      </c>
      <c r="G20" s="111">
        <v>6250</v>
      </c>
      <c r="H20" s="112">
        <v>5150</v>
      </c>
    </row>
    <row r="21" spans="2:8" ht="17.5" x14ac:dyDescent="0.35">
      <c r="B21" s="99" t="s">
        <v>56</v>
      </c>
      <c r="C21" s="110">
        <v>1083</v>
      </c>
      <c r="D21" s="111">
        <v>1329</v>
      </c>
      <c r="E21" s="111">
        <v>6325</v>
      </c>
      <c r="F21" s="111">
        <v>6000</v>
      </c>
      <c r="G21" s="111">
        <v>6250</v>
      </c>
      <c r="H21" s="112">
        <v>5150</v>
      </c>
    </row>
    <row r="22" spans="2:8" ht="18" thickBot="1" x14ac:dyDescent="0.4">
      <c r="B22" s="98" t="s">
        <v>57</v>
      </c>
      <c r="C22" s="104">
        <v>1331</v>
      </c>
      <c r="D22" s="105">
        <v>2130</v>
      </c>
      <c r="E22" s="105">
        <v>6075</v>
      </c>
      <c r="F22" s="105">
        <v>4900</v>
      </c>
      <c r="G22" s="105">
        <v>6250</v>
      </c>
      <c r="H22" s="106">
        <v>5150</v>
      </c>
    </row>
  </sheetData>
  <pageMargins left="0.7" right="0.7" top="0.75" bottom="0.75" header="0.3" footer="0.3"/>
  <pageSetup paperSize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22"/>
  <sheetViews>
    <sheetView topLeftCell="A5" zoomScale="90" zoomScaleNormal="90" workbookViewId="0">
      <selection activeCell="I10" sqref="I10"/>
    </sheetView>
  </sheetViews>
  <sheetFormatPr defaultRowHeight="12.5" x14ac:dyDescent="0.25"/>
  <cols>
    <col min="3" max="3" width="14.453125" customWidth="1"/>
    <col min="4" max="4" width="13.54296875" customWidth="1"/>
    <col min="5" max="5" width="10.81640625" bestFit="1" customWidth="1"/>
    <col min="6" max="6" width="11.26953125" customWidth="1"/>
    <col min="7" max="7" width="13" customWidth="1"/>
    <col min="8" max="8" width="12.81640625" customWidth="1"/>
    <col min="12" max="12" width="16.26953125" bestFit="1" customWidth="1"/>
  </cols>
  <sheetData>
    <row r="4" spans="2:14" ht="13" thickBot="1" x14ac:dyDescent="0.3"/>
    <row r="5" spans="2:14" ht="54" customHeight="1" thickBot="1" x14ac:dyDescent="0.3">
      <c r="B5" s="103" t="s">
        <v>40</v>
      </c>
      <c r="C5" s="102" t="s">
        <v>41</v>
      </c>
      <c r="D5" s="100" t="s">
        <v>42</v>
      </c>
      <c r="E5" s="100" t="s">
        <v>58</v>
      </c>
      <c r="F5" s="100" t="s">
        <v>59</v>
      </c>
      <c r="G5" s="100" t="s">
        <v>60</v>
      </c>
      <c r="H5" s="101" t="s">
        <v>61</v>
      </c>
      <c r="I5" s="96" t="s">
        <v>67</v>
      </c>
      <c r="J5" s="96"/>
      <c r="K5" s="96"/>
      <c r="L5" s="96"/>
      <c r="M5" s="96" t="s">
        <v>62</v>
      </c>
      <c r="N5" s="96" t="s">
        <v>63</v>
      </c>
    </row>
    <row r="6" spans="2:14" ht="17.5" x14ac:dyDescent="0.35">
      <c r="B6" s="113" t="s">
        <v>43</v>
      </c>
      <c r="C6" s="114">
        <v>1474</v>
      </c>
      <c r="D6" s="115">
        <v>2561</v>
      </c>
      <c r="E6" s="115">
        <v>7275</v>
      </c>
      <c r="F6" s="115">
        <v>5650</v>
      </c>
      <c r="G6" s="115">
        <v>7300</v>
      </c>
      <c r="H6" s="116">
        <v>5400</v>
      </c>
      <c r="I6" s="131">
        <v>777</v>
      </c>
      <c r="L6" t="s">
        <v>41</v>
      </c>
      <c r="M6">
        <f>MIN(C6:C10)</f>
        <v>3</v>
      </c>
      <c r="N6">
        <f>MIN(C11:C22)</f>
        <v>6</v>
      </c>
    </row>
    <row r="7" spans="2:14" ht="18" thickBot="1" x14ac:dyDescent="0.4">
      <c r="B7" s="117" t="s">
        <v>44</v>
      </c>
      <c r="C7" s="118">
        <v>2577</v>
      </c>
      <c r="D7" s="119">
        <v>3088</v>
      </c>
      <c r="E7" s="119">
        <v>5625</v>
      </c>
      <c r="F7" s="119">
        <v>4900</v>
      </c>
      <c r="G7" s="119">
        <v>7300</v>
      </c>
      <c r="H7" s="120">
        <v>5400</v>
      </c>
      <c r="I7" s="131">
        <v>512</v>
      </c>
      <c r="L7" t="s">
        <v>42</v>
      </c>
      <c r="M7">
        <f>MAX(D6:D10)</f>
        <v>3715</v>
      </c>
      <c r="N7">
        <f>MAX(D6:D22)</f>
        <v>3715</v>
      </c>
    </row>
    <row r="8" spans="2:14" ht="17.5" x14ac:dyDescent="0.35">
      <c r="B8" s="97" t="s">
        <v>45</v>
      </c>
      <c r="C8" s="107">
        <v>3107</v>
      </c>
      <c r="D8" s="108">
        <v>3715</v>
      </c>
      <c r="E8" s="108">
        <v>7275</v>
      </c>
      <c r="F8" s="108">
        <v>6400</v>
      </c>
      <c r="G8" s="108">
        <v>7250</v>
      </c>
      <c r="H8" s="109">
        <v>5350</v>
      </c>
      <c r="I8" s="132">
        <v>608</v>
      </c>
      <c r="L8" t="s">
        <v>58</v>
      </c>
      <c r="M8">
        <f>MAX(E6:E10)</f>
        <v>7275</v>
      </c>
      <c r="N8">
        <f>MAX(E11:E22)</f>
        <v>7275</v>
      </c>
    </row>
    <row r="9" spans="2:14" ht="17.5" x14ac:dyDescent="0.35">
      <c r="B9" s="99" t="s">
        <v>46</v>
      </c>
      <c r="C9" s="110">
        <v>3</v>
      </c>
      <c r="D9" s="111">
        <v>450</v>
      </c>
      <c r="E9" s="111">
        <v>6375</v>
      </c>
      <c r="F9" s="111">
        <v>5625</v>
      </c>
      <c r="G9" s="111">
        <v>7250</v>
      </c>
      <c r="H9" s="112">
        <v>5350</v>
      </c>
      <c r="I9" s="132">
        <v>528</v>
      </c>
      <c r="L9" t="s">
        <v>59</v>
      </c>
      <c r="M9">
        <f>MIN(F6:F10)</f>
        <v>4900</v>
      </c>
      <c r="N9">
        <f>MIN(F11:F22)</f>
        <v>4900</v>
      </c>
    </row>
    <row r="10" spans="2:14" ht="18" thickBot="1" x14ac:dyDescent="0.4">
      <c r="B10" s="98" t="s">
        <v>47</v>
      </c>
      <c r="C10" s="104">
        <v>758</v>
      </c>
      <c r="D10" s="105">
        <v>1397</v>
      </c>
      <c r="E10" s="105">
        <v>5825</v>
      </c>
      <c r="F10" s="105">
        <v>4900</v>
      </c>
      <c r="G10" s="105">
        <v>7250</v>
      </c>
      <c r="H10" s="106">
        <v>5350</v>
      </c>
      <c r="L10" t="s">
        <v>65</v>
      </c>
      <c r="M10">
        <f>MAX(G6:G10)</f>
        <v>7300</v>
      </c>
      <c r="N10">
        <f>MAX(G11:G22)</f>
        <v>7300</v>
      </c>
    </row>
    <row r="11" spans="2:14" ht="17.5" x14ac:dyDescent="0.35">
      <c r="B11" s="121" t="s">
        <v>48</v>
      </c>
      <c r="C11" s="122">
        <v>547</v>
      </c>
      <c r="D11" s="123">
        <v>894</v>
      </c>
      <c r="E11" s="123">
        <v>7275</v>
      </c>
      <c r="F11" s="123">
        <v>6800</v>
      </c>
      <c r="G11" s="123">
        <v>7300</v>
      </c>
      <c r="H11" s="124">
        <v>6200</v>
      </c>
      <c r="L11" t="s">
        <v>64</v>
      </c>
      <c r="M11">
        <f>MIN(H6:H10)</f>
        <v>5350</v>
      </c>
      <c r="N11">
        <f>MIN(H11:H22)</f>
        <v>5150</v>
      </c>
    </row>
    <row r="12" spans="2:14" ht="17.5" x14ac:dyDescent="0.35">
      <c r="B12" s="125" t="s">
        <v>49</v>
      </c>
      <c r="C12" s="126">
        <v>899</v>
      </c>
      <c r="D12" s="127">
        <v>1666</v>
      </c>
      <c r="E12" s="127">
        <v>6775</v>
      </c>
      <c r="F12" s="127">
        <v>5650</v>
      </c>
      <c r="G12" s="127">
        <v>7300</v>
      </c>
      <c r="H12" s="128">
        <v>6200</v>
      </c>
      <c r="L12" t="s">
        <v>66</v>
      </c>
      <c r="M12">
        <f>(M8-M9)/100</f>
        <v>23.75</v>
      </c>
    </row>
    <row r="13" spans="2:14" ht="18" thickBot="1" x14ac:dyDescent="0.4">
      <c r="B13" s="117">
        <v>3</v>
      </c>
      <c r="C13" s="118">
        <v>1678</v>
      </c>
      <c r="D13" s="119">
        <v>2189</v>
      </c>
      <c r="E13" s="119">
        <v>5625</v>
      </c>
      <c r="F13" s="119">
        <v>4900</v>
      </c>
      <c r="G13" s="119">
        <v>7300</v>
      </c>
      <c r="H13" s="120">
        <v>6200</v>
      </c>
    </row>
    <row r="14" spans="2:14" ht="17.5" x14ac:dyDescent="0.35">
      <c r="B14" s="99" t="s">
        <v>50</v>
      </c>
      <c r="C14" s="110">
        <v>91</v>
      </c>
      <c r="D14" s="111">
        <v>890</v>
      </c>
      <c r="E14" s="111">
        <v>7275</v>
      </c>
      <c r="F14" s="111">
        <v>6100</v>
      </c>
      <c r="G14" s="111">
        <v>7250</v>
      </c>
      <c r="H14" s="112">
        <v>6150</v>
      </c>
    </row>
    <row r="15" spans="2:14" ht="17.5" x14ac:dyDescent="0.35">
      <c r="B15" s="99" t="s">
        <v>51</v>
      </c>
      <c r="C15" s="110">
        <v>891</v>
      </c>
      <c r="D15" s="111">
        <v>1690</v>
      </c>
      <c r="E15" s="111">
        <v>6075</v>
      </c>
      <c r="F15" s="111">
        <v>4900</v>
      </c>
      <c r="G15" s="111">
        <v>7250</v>
      </c>
      <c r="H15" s="112">
        <v>6150</v>
      </c>
    </row>
    <row r="16" spans="2:14" ht="18" thickBot="1" x14ac:dyDescent="0.4">
      <c r="B16" s="98" t="s">
        <v>52</v>
      </c>
      <c r="C16" s="104">
        <v>1691</v>
      </c>
      <c r="D16" s="105">
        <v>1994</v>
      </c>
      <c r="E16" s="105">
        <v>5175</v>
      </c>
      <c r="F16" s="105">
        <v>4900</v>
      </c>
      <c r="G16" s="105">
        <v>7250</v>
      </c>
      <c r="H16" s="106">
        <v>6150</v>
      </c>
    </row>
    <row r="17" spans="2:8" ht="17.5" x14ac:dyDescent="0.35">
      <c r="B17" s="121">
        <v>5</v>
      </c>
      <c r="C17" s="122">
        <v>6</v>
      </c>
      <c r="D17" s="123">
        <v>805</v>
      </c>
      <c r="E17" s="123">
        <v>7275</v>
      </c>
      <c r="F17" s="123">
        <v>6100</v>
      </c>
      <c r="G17" s="123">
        <v>6300</v>
      </c>
      <c r="H17" s="124">
        <v>5200</v>
      </c>
    </row>
    <row r="18" spans="2:8" ht="18" thickBot="1" x14ac:dyDescent="0.4">
      <c r="B18" s="117" t="s">
        <v>53</v>
      </c>
      <c r="C18" s="118">
        <v>806</v>
      </c>
      <c r="D18" s="119">
        <v>1605</v>
      </c>
      <c r="E18" s="119">
        <v>6075</v>
      </c>
      <c r="F18" s="119">
        <v>4900</v>
      </c>
      <c r="G18" s="119">
        <v>6300</v>
      </c>
      <c r="H18" s="120">
        <v>5200</v>
      </c>
    </row>
    <row r="19" spans="2:8" ht="17.5" x14ac:dyDescent="0.35">
      <c r="B19" s="97" t="s">
        <v>54</v>
      </c>
      <c r="C19" s="107">
        <v>189</v>
      </c>
      <c r="D19" s="108">
        <v>413</v>
      </c>
      <c r="E19" s="108">
        <v>7275</v>
      </c>
      <c r="F19" s="108">
        <v>7025</v>
      </c>
      <c r="G19" s="108">
        <v>6250</v>
      </c>
      <c r="H19" s="109">
        <v>5150</v>
      </c>
    </row>
    <row r="20" spans="2:8" ht="17.5" x14ac:dyDescent="0.35">
      <c r="B20" s="99" t="s">
        <v>55</v>
      </c>
      <c r="C20" s="110">
        <v>473</v>
      </c>
      <c r="D20" s="111">
        <v>1080</v>
      </c>
      <c r="E20" s="111">
        <v>7075</v>
      </c>
      <c r="F20" s="111">
        <v>6200</v>
      </c>
      <c r="G20" s="111">
        <v>6250</v>
      </c>
      <c r="H20" s="112">
        <v>5150</v>
      </c>
    </row>
    <row r="21" spans="2:8" ht="17.5" x14ac:dyDescent="0.35">
      <c r="B21" s="99" t="s">
        <v>56</v>
      </c>
      <c r="C21" s="110">
        <v>1083</v>
      </c>
      <c r="D21" s="111">
        <v>1329</v>
      </c>
      <c r="E21" s="111">
        <v>6325</v>
      </c>
      <c r="F21" s="111">
        <v>6000</v>
      </c>
      <c r="G21" s="111">
        <v>6250</v>
      </c>
      <c r="H21" s="112">
        <v>5150</v>
      </c>
    </row>
    <row r="22" spans="2:8" ht="18" thickBot="1" x14ac:dyDescent="0.4">
      <c r="B22" s="98" t="s">
        <v>57</v>
      </c>
      <c r="C22" s="104">
        <v>1331</v>
      </c>
      <c r="D22" s="105">
        <v>2130</v>
      </c>
      <c r="E22" s="105">
        <v>6075</v>
      </c>
      <c r="F22" s="105">
        <v>4900</v>
      </c>
      <c r="G22" s="105">
        <v>6250</v>
      </c>
      <c r="H22" s="106">
        <v>5150</v>
      </c>
    </row>
  </sheetData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Fan1g&amp;1i</vt:lpstr>
      <vt:lpstr>Fan2a&amp;2f&amp;2h</vt:lpstr>
      <vt:lpstr>Fan3a&amp;3b&amp;3c&amp;3d</vt:lpstr>
      <vt:lpstr>Fan4a&amp;4b&amp;4cbu</vt:lpstr>
      <vt:lpstr>Fan5&amp;5a</vt:lpstr>
      <vt:lpstr>Fan6a&amp;6c&amp;6e</vt:lpstr>
      <vt:lpstr>Summary</vt:lpstr>
      <vt:lpstr>PrePostCalc</vt:lpstr>
    </vt:vector>
  </TitlesOfParts>
  <Company>Schlumberger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Schlumberger</dc:creator>
  <cp:lastModifiedBy>madhouse</cp:lastModifiedBy>
  <dcterms:created xsi:type="dcterms:W3CDTF">2013-07-12T04:40:26Z</dcterms:created>
  <dcterms:modified xsi:type="dcterms:W3CDTF">2018-06-15T02:12:41Z</dcterms:modified>
</cp:coreProperties>
</file>